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B8BCEF3A-A5D8-48A5-8490-07B117364053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7" i="5" l="1"/>
  <c r="F30" i="5" l="1"/>
  <c r="J65" i="5" l="1"/>
  <c r="J61" i="5"/>
  <c r="J56" i="5"/>
  <c r="I62" i="5"/>
  <c r="H65" i="5" l="1"/>
  <c r="H61" i="5"/>
  <c r="H56" i="5"/>
  <c r="E62" i="5" l="1"/>
  <c r="F65" i="5"/>
  <c r="F61" i="5"/>
  <c r="F56" i="5"/>
  <c r="L30" i="5" l="1"/>
  <c r="L25" i="5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<sst xmlns="http://schemas.openxmlformats.org/spreadsheetml/2006/main" count="108" uniqueCount="80">
  <si>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</si>
  <si>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</si>
  <si>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</si>
  <si>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</si>
  <si>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</si>
  <si>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</si>
  <si>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</si>
  <si>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</si>
  <si>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</si>
  <si>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</si>
  <si>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</si>
  <si>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</si>
  <si>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</si>
  <si>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</si>
  <si>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</si>
  <si>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</si>
  <si>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</si>
  <si>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</si>
  <si>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</si>
  <si>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</si>
  <si>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</si>
  <si>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</si>
  <si>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</si>
  <si>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</si>
  <si>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</si>
  <si>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</si>
  <si>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</si>
  <si>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</si>
  <si>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</si>
  <si>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</si>
  <si>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</si>
  <si>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</si>
  <si>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</si>
  <si>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</si>
  <si>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</si>
  <si>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</si>
  <si>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</si>
  <si>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</si>
  <si>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</si>
  <si>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</si>
  <si>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</si>
  <si>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</si>
  <si>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</si>
  <si>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</si>
  <si>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</si>
  <si>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</si>
  <si>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</si>
  <si>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2024</t>
  </si>
  <si>
    <t>שיעור מסך הנכסים ינואר 2024</t>
  </si>
  <si>
    <t xml:space="preserve">התרומה לתשואה פברואר 2024 </t>
  </si>
  <si>
    <t xml:space="preserve">שיעור מסך הנכסים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</si>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</sst>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H7" workbookViewId="0">
      <selection activeCell="U34" sqref="U3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6.1600000000000002E-2</v>
      </c>
      <c r="E6" s="23">
        <v>1E-4</v>
      </c>
      <c r="F6" s="23">
        <v>5.7200000000000001E-2</v>
      </c>
      <c r="G6" s="15">
        <v>2.0000000000000001E-4</v>
      </c>
      <c r="H6" s="7">
        <v>5.0700000000000002E-2</v>
      </c>
      <c r="I6" s="23">
        <v>2.9999999999999997E-4</v>
      </c>
      <c r="J6" s="23">
        <v>5.67E-2</v>
      </c>
      <c r="K6" s="15">
        <v>2.0000000000000001E-4</v>
      </c>
      <c r="L6" s="7">
        <v>6.5199999999999994E-2</v>
      </c>
      <c r="M6" s="23">
        <v>2.0000000000000001E-4</v>
      </c>
      <c r="N6" s="23">
        <v>4.9000000000000002E-2</v>
      </c>
      <c r="O6" s="15">
        <v>1E-4</v>
      </c>
      <c r="P6" s="7">
        <v>4.2500000000000003E-2</v>
      </c>
      <c r="Q6" s="23">
        <v>0</v>
      </c>
      <c r="R6" s="23">
        <v>3.5900000000000001E-2</v>
      </c>
      <c r="S6" s="15">
        <v>2.0000000000000001E-4</v>
      </c>
      <c r="T6" s="7">
        <v>6.8099999999999994E-2</v>
      </c>
      <c r="U6" s="23">
        <v>2.0000000000000001E-4</v>
      </c>
      <c r="V6" s="23">
        <v>6.6199999999999995E-2</v>
      </c>
      <c r="W6" s="15"/>
      <c r="X6" s="7"/>
      <c r="Y6" s="23"/>
      <c r="Z6" s="24"/>
      <c r="AE6" s="3" t="s">
        <v>4</v>
      </c>
    </row>
    <row r="7" spans="2:31" ht="30" x14ac:dyDescent="0.25">
      <c r="B7" s="57" t="s">
        <v>79</v>
      </c>
      <c r="C7" s="15">
        <v>-5.9999999999999995E-4</v>
      </c>
      <c r="D7" s="7">
        <v>9.4E-2</v>
      </c>
      <c r="E7" s="23">
        <v>4.0000000000000002E-4</v>
      </c>
      <c r="F7" s="23">
        <v>9.5399999999999999E-2</v>
      </c>
      <c r="G7" s="15">
        <v>-4.0000000000000002E-4</v>
      </c>
      <c r="H7" s="7">
        <v>9.5200000000000007E-2</v>
      </c>
      <c r="I7" s="23">
        <v>-1E-3</v>
      </c>
      <c r="J7" s="23">
        <v>0.10879999999999999</v>
      </c>
      <c r="K7" s="15">
        <v>-6.9999999999999999E-4</v>
      </c>
      <c r="L7" s="7">
        <v>0.11550000000000001</v>
      </c>
      <c r="M7" s="23">
        <v>1E-4</v>
      </c>
      <c r="N7" s="23">
        <v>0.11990000000000001</v>
      </c>
      <c r="O7" s="15">
        <v>8.9999999999999998E-4</v>
      </c>
      <c r="P7" s="7">
        <v>0.13059999999999999</v>
      </c>
      <c r="Q7" s="23">
        <v>1.5E-3</v>
      </c>
      <c r="R7" s="23">
        <v>0.13350000000000001</v>
      </c>
      <c r="S7" s="15">
        <v>1E-4</v>
      </c>
      <c r="T7" s="7">
        <v>0.1234</v>
      </c>
      <c r="U7" s="23">
        <v>2.9999999999999997E-4</v>
      </c>
      <c r="V7" s="23">
        <v>0.1295</v>
      </c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1E-4</v>
      </c>
      <c r="D10" s="7">
        <v>5.6099999999999997E-2</v>
      </c>
      <c r="E10" s="23">
        <v>4.0000000000000002E-4</v>
      </c>
      <c r="F10" s="23">
        <v>5.1799999999999999E-2</v>
      </c>
      <c r="G10" s="15">
        <v>2.0000000000000001E-4</v>
      </c>
      <c r="H10" s="7">
        <v>4.8399999999999999E-2</v>
      </c>
      <c r="I10" s="23">
        <v>-2.9999999999999997E-4</v>
      </c>
      <c r="J10" s="23">
        <v>4.2999999999999997E-2</v>
      </c>
      <c r="K10" s="15">
        <v>-2.0000000000000001E-4</v>
      </c>
      <c r="L10" s="7">
        <v>3.95E-2</v>
      </c>
      <c r="M10" s="23">
        <v>0</v>
      </c>
      <c r="N10" s="23">
        <v>3.7199999999999997E-2</v>
      </c>
      <c r="O10" s="15">
        <v>2.9999999999999997E-4</v>
      </c>
      <c r="P10" s="7">
        <v>3.49E-2</v>
      </c>
      <c r="Q10" s="23">
        <v>5.0000000000000001E-4</v>
      </c>
      <c r="R10" s="23">
        <v>3.44E-2</v>
      </c>
      <c r="S10" s="15">
        <v>1E-4</v>
      </c>
      <c r="T10" s="7">
        <v>3.4299999999999997E-2</v>
      </c>
      <c r="U10" s="23">
        <v>2.0000000000000001E-4</v>
      </c>
      <c r="V10" s="23">
        <v>3.3700000000000001E-2</v>
      </c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5.9999999999999995E-4</v>
      </c>
      <c r="E11" s="23">
        <v>0</v>
      </c>
      <c r="F11" s="23">
        <v>5.9999999999999995E-4</v>
      </c>
      <c r="G11" s="15">
        <v>0</v>
      </c>
      <c r="H11" s="7">
        <v>5.0000000000000001E-4</v>
      </c>
      <c r="I11" s="23">
        <v>0</v>
      </c>
      <c r="J11" s="23">
        <v>5.0000000000000001E-4</v>
      </c>
      <c r="K11" s="15">
        <v>0</v>
      </c>
      <c r="L11" s="7">
        <v>4.0000000000000002E-4</v>
      </c>
      <c r="M11" s="23">
        <v>0</v>
      </c>
      <c r="N11" s="23">
        <v>4.0000000000000002E-4</v>
      </c>
      <c r="O11" s="15">
        <v>0</v>
      </c>
      <c r="P11" s="7">
        <v>4.0000000000000002E-4</v>
      </c>
      <c r="Q11" s="23">
        <v>0</v>
      </c>
      <c r="R11" s="23">
        <v>4.0000000000000002E-4</v>
      </c>
      <c r="S11" s="15">
        <v>0</v>
      </c>
      <c r="T11" s="7">
        <v>4.0000000000000002E-4</v>
      </c>
      <c r="U11" s="23">
        <v>0</v>
      </c>
      <c r="V11" s="23">
        <v>2.9999999999999997E-4</v>
      </c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-8.9999999999999998E-4</v>
      </c>
      <c r="D12" s="7">
        <v>7.7799999999999994E-2</v>
      </c>
      <c r="E12" s="23">
        <v>4.4999999999999997E-3</v>
      </c>
      <c r="F12" s="23">
        <v>7.0300000000000001E-2</v>
      </c>
      <c r="G12" s="15">
        <v>2.5999999999999999E-3</v>
      </c>
      <c r="H12" s="7">
        <v>6.6900000000000001E-2</v>
      </c>
      <c r="I12" s="23">
        <v>-1.9E-3</v>
      </c>
      <c r="J12" s="23">
        <v>5.9400000000000001E-2</v>
      </c>
      <c r="K12" s="15">
        <v>1.1000000000000001E-3</v>
      </c>
      <c r="L12" s="7">
        <v>5.5199999999999999E-2</v>
      </c>
      <c r="M12" s="23">
        <v>-2.0000000000000001E-4</v>
      </c>
      <c r="N12" s="23">
        <v>5.2400000000000002E-2</v>
      </c>
      <c r="O12" s="15">
        <v>1.1999999999999999E-3</v>
      </c>
      <c r="P12" s="7">
        <v>5.0900000000000001E-2</v>
      </c>
      <c r="Q12" s="23">
        <v>1.6999999999999999E-3</v>
      </c>
      <c r="R12" s="23">
        <v>4.9399999999999999E-2</v>
      </c>
      <c r="S12" s="15">
        <v>1E-3</v>
      </c>
      <c r="T12" s="7">
        <v>4.7300000000000002E-2</v>
      </c>
      <c r="U12" s="23">
        <v>1.8E-3</v>
      </c>
      <c r="V12" s="23">
        <v>4.6600000000000003E-2</v>
      </c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6.3E-3</v>
      </c>
      <c r="D13" s="47">
        <v>0.70669999999999999</v>
      </c>
      <c r="E13" s="23">
        <v>2.1700000000000001E-2</v>
      </c>
      <c r="F13" s="23">
        <v>0.72240000000000004</v>
      </c>
      <c r="G13" s="15">
        <v>2.7300000000000001E-2</v>
      </c>
      <c r="H13" s="7">
        <v>0.72599999999999998</v>
      </c>
      <c r="I13" s="23">
        <v>-1.44E-2</v>
      </c>
      <c r="J13" s="23">
        <v>0.71799999999999997</v>
      </c>
      <c r="K13" s="15">
        <v>1.2200000000000001E-2</v>
      </c>
      <c r="L13" s="7">
        <v>0.71099999999999997</v>
      </c>
      <c r="M13" s="23">
        <v>1.5299999999999999E-2</v>
      </c>
      <c r="N13" s="23">
        <v>0.72889999999999999</v>
      </c>
      <c r="O13" s="15">
        <v>6.0000000000000001E-3</v>
      </c>
      <c r="P13" s="7">
        <v>0.72889999999999999</v>
      </c>
      <c r="Q13" s="23">
        <v>7.7999999999999996E-3</v>
      </c>
      <c r="R13" s="23">
        <v>0.73609999999999998</v>
      </c>
      <c r="S13" s="15">
        <v>1.78E-2</v>
      </c>
      <c r="T13" s="7">
        <v>0.71650000000000003</v>
      </c>
      <c r="U13" s="23">
        <v>3.2000000000000002E-3</v>
      </c>
      <c r="V13" s="23">
        <v>0.71340000000000003</v>
      </c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4.7999999999999996E-3</v>
      </c>
      <c r="I14" s="23">
        <v>-2.0000000000000001E-4</v>
      </c>
      <c r="J14" s="23">
        <v>9.4999999999999998E-3</v>
      </c>
      <c r="K14" s="15">
        <v>1E-4</v>
      </c>
      <c r="L14" s="7">
        <v>8.8000000000000005E-3</v>
      </c>
      <c r="M14" s="23">
        <v>1E-4</v>
      </c>
      <c r="N14" s="23">
        <v>8.3999999999999995E-3</v>
      </c>
      <c r="O14" s="15">
        <v>1E-4</v>
      </c>
      <c r="P14" s="7">
        <v>8.0000000000000002E-3</v>
      </c>
      <c r="Q14" s="23">
        <v>1E-4</v>
      </c>
      <c r="R14" s="23">
        <v>7.9000000000000008E-3</v>
      </c>
      <c r="S14" s="15">
        <v>1E-4</v>
      </c>
      <c r="T14" s="7">
        <v>7.6E-3</v>
      </c>
      <c r="U14" s="23">
        <v>-1E-4</v>
      </c>
      <c r="V14" s="23">
        <v>7.1999999999999998E-3</v>
      </c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-2.0000000000000001E-4</v>
      </c>
      <c r="D17" s="7">
        <v>2.3999999999999998E-3</v>
      </c>
      <c r="E17" s="23">
        <v>1E-3</v>
      </c>
      <c r="F17" s="23">
        <v>2.3E-3</v>
      </c>
      <c r="G17" s="15">
        <v>-2.3E-3</v>
      </c>
      <c r="H17" s="7">
        <v>2.3E-3</v>
      </c>
      <c r="I17" s="23">
        <v>-1.5E-3</v>
      </c>
      <c r="J17" s="23">
        <v>-1E-3</v>
      </c>
      <c r="K17" s="15">
        <v>2.9999999999999997E-4</v>
      </c>
      <c r="L17" s="7">
        <v>-1E-4</v>
      </c>
      <c r="M17" s="23">
        <v>-8.0000000000000004E-4</v>
      </c>
      <c r="N17" s="23">
        <v>-5.9999999999999995E-4</v>
      </c>
      <c r="O17" s="15">
        <v>-1E-4</v>
      </c>
      <c r="P17" s="7">
        <v>-1E-4</v>
      </c>
      <c r="Q17" s="23">
        <v>1.6000000000000001E-3</v>
      </c>
      <c r="R17" s="23">
        <v>-1.4E-3</v>
      </c>
      <c r="S17" s="15">
        <v>-8.0000000000000004E-4</v>
      </c>
      <c r="T17" s="7">
        <v>-1.1999999999999999E-3</v>
      </c>
      <c r="U17" s="23">
        <v>-1E-4</v>
      </c>
      <c r="V17" s="23">
        <v>-2.0000000000000001E-4</v>
      </c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>
        <v>0</v>
      </c>
      <c r="R19" s="23">
        <v>0</v>
      </c>
      <c r="S19" s="15">
        <v>0</v>
      </c>
      <c r="T19" s="7">
        <v>0</v>
      </c>
      <c r="U19" s="23">
        <v>0</v>
      </c>
      <c r="V19" s="23">
        <v>0</v>
      </c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2.9999999999999997E-4</v>
      </c>
      <c r="E20" s="23">
        <v>0</v>
      </c>
      <c r="F20" s="23">
        <v>2.0000000000000001E-4</v>
      </c>
      <c r="G20" s="15">
        <v>1E-4</v>
      </c>
      <c r="H20" s="7">
        <v>5.1000000000000004E-3</v>
      </c>
      <c r="I20" s="23">
        <v>0</v>
      </c>
      <c r="J20" s="23">
        <v>5.0000000000000001E-3</v>
      </c>
      <c r="K20" s="15">
        <v>0</v>
      </c>
      <c r="L20" s="7">
        <v>4.4999999999999997E-3</v>
      </c>
      <c r="M20" s="23">
        <v>0</v>
      </c>
      <c r="N20" s="23">
        <v>4.1999999999999997E-3</v>
      </c>
      <c r="O20" s="15">
        <v>0</v>
      </c>
      <c r="P20" s="7">
        <v>3.8999999999999998E-3</v>
      </c>
      <c r="Q20" s="23">
        <v>0</v>
      </c>
      <c r="R20" s="23">
        <v>3.8E-3</v>
      </c>
      <c r="S20" s="15">
        <v>0</v>
      </c>
      <c r="T20" s="7">
        <v>3.5000000000000001E-3</v>
      </c>
      <c r="U20" s="23">
        <v>0</v>
      </c>
      <c r="V20" s="23">
        <v>3.3E-3</v>
      </c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/>
      <c r="X23" s="7"/>
      <c r="Y23" s="23"/>
      <c r="Z23" s="24"/>
    </row>
    <row r="24" spans="2:31" x14ac:dyDescent="0.25">
      <c r="B24" s="9" t="s">
        <v>28</v>
      </c>
      <c r="C24" s="15">
        <v>1E-4</v>
      </c>
      <c r="D24" s="7">
        <v>5.0000000000000001E-4</v>
      </c>
      <c r="E24" s="23">
        <v>0</v>
      </c>
      <c r="F24" s="23">
        <v>-2.0000000000000001E-4</v>
      </c>
      <c r="G24" s="15">
        <v>1E-4</v>
      </c>
      <c r="H24" s="7">
        <v>1E-4</v>
      </c>
      <c r="I24" s="23">
        <v>0</v>
      </c>
      <c r="J24" s="23">
        <v>1E-4</v>
      </c>
      <c r="K24" s="15">
        <v>0</v>
      </c>
      <c r="L24" s="7">
        <v>0</v>
      </c>
      <c r="M24" s="23">
        <v>0</v>
      </c>
      <c r="N24" s="23">
        <v>2.0000000000000001E-4</v>
      </c>
      <c r="O24" s="15">
        <v>0</v>
      </c>
      <c r="P24" s="7">
        <v>0</v>
      </c>
      <c r="Q24" s="23">
        <v>0</v>
      </c>
      <c r="R24" s="23">
        <v>0</v>
      </c>
      <c r="S24" s="15">
        <v>0</v>
      </c>
      <c r="T24" s="7">
        <v>1E-4</v>
      </c>
      <c r="U24" s="23">
        <v>0</v>
      </c>
      <c r="V24" s="23">
        <v>0</v>
      </c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4.8000000000000004E-3</v>
      </c>
      <c r="D25" s="12">
        <f t="shared" si="0"/>
        <v>0.99999999999999978</v>
      </c>
      <c r="E25" s="25">
        <f t="shared" si="0"/>
        <v>2.81E-2</v>
      </c>
      <c r="F25" s="52">
        <f t="shared" si="0"/>
        <v>1</v>
      </c>
      <c r="G25" s="11">
        <f t="shared" si="0"/>
        <v>2.7800000000000002E-2</v>
      </c>
      <c r="H25" s="12">
        <f t="shared" si="0"/>
        <v>1</v>
      </c>
      <c r="I25" s="25">
        <f t="shared" ref="I25:N25" si="1">SUBTOTAL(109,I6:I24)</f>
        <v>-1.9E-2</v>
      </c>
      <c r="J25" s="26">
        <f t="shared" si="1"/>
        <v>0.99999999999999989</v>
      </c>
      <c r="K25" s="11">
        <f t="shared" si="1"/>
        <v>1.2999999999999999E-2</v>
      </c>
      <c r="L25" s="12">
        <f t="shared" si="1"/>
        <v>1</v>
      </c>
      <c r="M25" s="25">
        <f t="shared" si="1"/>
        <v>1.4699999999999998E-2</v>
      </c>
      <c r="N25" s="26">
        <f t="shared" si="1"/>
        <v>0.99999999999999989</v>
      </c>
      <c r="O25" s="11">
        <f t="shared" ref="O25:T25" si="2">SUBTOTAL(109,O6:O24)</f>
        <v>8.5000000000000006E-3</v>
      </c>
      <c r="P25" s="12">
        <f t="shared" si="2"/>
        <v>1</v>
      </c>
      <c r="Q25" s="25">
        <f t="shared" si="2"/>
        <v>1.32E-2</v>
      </c>
      <c r="R25" s="26">
        <f t="shared" si="2"/>
        <v>1</v>
      </c>
      <c r="S25" s="11">
        <f t="shared" si="2"/>
        <v>1.8499999999999999E-2</v>
      </c>
      <c r="T25" s="12">
        <f t="shared" si="2"/>
        <v>1</v>
      </c>
      <c r="U25" s="25">
        <f t="shared" ref="U25:Z25" si="3">SUBTOTAL(109,U6:U24)</f>
        <v>5.4999999999999997E-3</v>
      </c>
      <c r="V25" s="26">
        <f t="shared" si="3"/>
        <v>1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146.58000000000001</v>
      </c>
      <c r="D26" s="20"/>
      <c r="E26" s="53">
        <v>965.12</v>
      </c>
      <c r="F26" s="20"/>
      <c r="G26" s="51">
        <v>1059.7</v>
      </c>
      <c r="H26" s="20"/>
      <c r="I26" s="53">
        <v>-805.35</v>
      </c>
      <c r="J26" s="20"/>
      <c r="K26" s="51">
        <v>575.25</v>
      </c>
      <c r="L26" s="20"/>
      <c r="M26" s="53">
        <v>713.42</v>
      </c>
      <c r="N26" s="20"/>
      <c r="O26" s="51">
        <v>424.13</v>
      </c>
      <c r="P26" s="20"/>
      <c r="Q26" s="53">
        <v>722.25</v>
      </c>
      <c r="R26" s="20"/>
      <c r="S26" s="51">
        <v>1093.9000000000001</v>
      </c>
      <c r="T26" s="20"/>
      <c r="U26" s="53">
        <v>322.85000000000002</v>
      </c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3.5000000000000001E-3</v>
      </c>
      <c r="D28" s="16">
        <v>0.82389999999999997</v>
      </c>
      <c r="E28" s="27">
        <v>2.3300000000000001E-2</v>
      </c>
      <c r="F28" s="28">
        <v>0.84109999999999996</v>
      </c>
      <c r="G28" s="15">
        <v>1.84E-2</v>
      </c>
      <c r="H28" s="16">
        <v>0.85140000000000005</v>
      </c>
      <c r="I28" s="27">
        <v>-1.6199999999999999E-2</v>
      </c>
      <c r="J28" s="28">
        <v>0.86329999999999996</v>
      </c>
      <c r="K28" s="15">
        <v>8.8999999999999999E-3</v>
      </c>
      <c r="L28" s="16">
        <v>0.873</v>
      </c>
      <c r="M28" s="27">
        <v>1.1599999999999999E-2</v>
      </c>
      <c r="N28" s="28">
        <v>0.87739999999999996</v>
      </c>
      <c r="O28" s="15">
        <v>5.1000000000000004E-3</v>
      </c>
      <c r="P28" s="16">
        <v>0.88339999999999996</v>
      </c>
      <c r="Q28" s="27">
        <v>1.55E-2</v>
      </c>
      <c r="R28" s="28">
        <v>0.88660000000000005</v>
      </c>
      <c r="S28" s="15">
        <v>1.44E-2</v>
      </c>
      <c r="T28" s="16">
        <v>0.8901</v>
      </c>
      <c r="U28" s="27">
        <v>7.1999999999999998E-3</v>
      </c>
      <c r="V28" s="28">
        <v>0.88419999999999999</v>
      </c>
      <c r="W28" s="15"/>
      <c r="X28" s="16"/>
      <c r="Y28" s="27"/>
      <c r="Z28" s="28"/>
    </row>
    <row r="29" spans="2:31" x14ac:dyDescent="0.25">
      <c r="B29" s="9" t="s">
        <v>31</v>
      </c>
      <c r="C29" s="7">
        <v>1.2999999999999999E-3</v>
      </c>
      <c r="D29" s="8">
        <v>0.17610000000000001</v>
      </c>
      <c r="E29" s="23">
        <v>4.7999999999999996E-3</v>
      </c>
      <c r="F29" s="24">
        <v>0.15890000000000001</v>
      </c>
      <c r="G29" s="7">
        <v>9.4000000000000004E-3</v>
      </c>
      <c r="H29" s="8">
        <v>0.14860000000000001</v>
      </c>
      <c r="I29" s="23">
        <v>-2.8E-3</v>
      </c>
      <c r="J29" s="24">
        <v>0.13669999999999999</v>
      </c>
      <c r="K29" s="7">
        <v>4.1000000000000003E-3</v>
      </c>
      <c r="L29" s="8">
        <v>0.127</v>
      </c>
      <c r="M29" s="23">
        <v>3.0999999999999999E-3</v>
      </c>
      <c r="N29" s="24">
        <v>0.1226</v>
      </c>
      <c r="O29" s="7">
        <v>3.3999999999999998E-3</v>
      </c>
      <c r="P29" s="8">
        <v>0.1166</v>
      </c>
      <c r="Q29" s="23">
        <v>-2.3E-3</v>
      </c>
      <c r="R29" s="24">
        <v>0.1134</v>
      </c>
      <c r="S29" s="7">
        <v>4.1000000000000003E-3</v>
      </c>
      <c r="T29" s="8">
        <v>0.1099</v>
      </c>
      <c r="U29" s="23">
        <v>-1.6999999999999999E-3</v>
      </c>
      <c r="V29" s="24">
        <v>0.1158</v>
      </c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4.8000000000000004E-3</v>
      </c>
      <c r="D30" s="12">
        <f t="shared" si="4"/>
        <v>1</v>
      </c>
      <c r="E30" s="25">
        <f t="shared" si="4"/>
        <v>2.81E-2</v>
      </c>
      <c r="F30" s="26">
        <f t="shared" si="4"/>
        <v>1</v>
      </c>
      <c r="G30" s="11">
        <f>G28+G29</f>
        <v>2.7799999999999998E-2</v>
      </c>
      <c r="H30" s="12">
        <f>H28+H29</f>
        <v>1</v>
      </c>
      <c r="I30" s="25">
        <f t="shared" ref="I30:N30" si="5">I28+I29</f>
        <v>-1.9E-2</v>
      </c>
      <c r="J30" s="26">
        <f t="shared" si="5"/>
        <v>1</v>
      </c>
      <c r="K30" s="11">
        <f t="shared" si="5"/>
        <v>1.3000000000000001E-2</v>
      </c>
      <c r="L30" s="12">
        <f t="shared" si="5"/>
        <v>1</v>
      </c>
      <c r="M30" s="25">
        <f t="shared" si="5"/>
        <v>1.47E-2</v>
      </c>
      <c r="N30" s="26">
        <f t="shared" si="5"/>
        <v>1</v>
      </c>
      <c r="O30" s="11">
        <f t="shared" ref="O30:T30" si="6">O28+O29</f>
        <v>8.5000000000000006E-3</v>
      </c>
      <c r="P30" s="12">
        <f t="shared" si="6"/>
        <v>1</v>
      </c>
      <c r="Q30" s="25">
        <f t="shared" si="6"/>
        <v>1.32E-2</v>
      </c>
      <c r="R30" s="26">
        <f t="shared" si="6"/>
        <v>1</v>
      </c>
      <c r="S30" s="11">
        <f t="shared" si="6"/>
        <v>1.8499999999999999E-2</v>
      </c>
      <c r="T30" s="12">
        <f t="shared" si="6"/>
        <v>1</v>
      </c>
      <c r="U30" s="25">
        <f t="shared" ref="U30:Z30" si="7">U28+U29</f>
        <v>5.4999999999999997E-3</v>
      </c>
      <c r="V30" s="26">
        <f t="shared" si="7"/>
        <v>1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4.8999999999999998E-3</v>
      </c>
      <c r="D32" s="16">
        <v>0.99690000000000001</v>
      </c>
      <c r="E32" s="27">
        <v>2.7099999999999999E-2</v>
      </c>
      <c r="F32" s="28">
        <v>0.99719999999999998</v>
      </c>
      <c r="G32" s="15">
        <v>2.9899999999999999E-2</v>
      </c>
      <c r="H32" s="16">
        <v>0.99219999999999997</v>
      </c>
      <c r="I32" s="27">
        <v>-1.7399999999999999E-2</v>
      </c>
      <c r="J32" s="28">
        <v>0.99560000000000004</v>
      </c>
      <c r="K32" s="15">
        <v>1.2699999999999999E-2</v>
      </c>
      <c r="L32" s="16">
        <v>0.99519999999999997</v>
      </c>
      <c r="M32" s="27">
        <v>1.55E-2</v>
      </c>
      <c r="N32" s="28">
        <v>0.996</v>
      </c>
      <c r="O32" s="15">
        <v>8.6E-3</v>
      </c>
      <c r="P32" s="16">
        <v>0.99590000000000001</v>
      </c>
      <c r="Q32" s="27">
        <v>1.1599999999999999E-2</v>
      </c>
      <c r="R32" s="28">
        <v>0.99729999999999996</v>
      </c>
      <c r="S32" s="15">
        <v>1.9300000000000001E-2</v>
      </c>
      <c r="T32" s="16">
        <v>0.99729999999999996</v>
      </c>
      <c r="U32" s="27">
        <v>5.5999999999999999E-3</v>
      </c>
      <c r="V32" s="28">
        <v>0.99660000000000004</v>
      </c>
      <c r="W32" s="15"/>
      <c r="X32" s="16"/>
      <c r="Y32" s="27"/>
      <c r="Z32" s="28"/>
    </row>
    <row r="33" spans="2:26" x14ac:dyDescent="0.25">
      <c r="B33" s="9" t="s">
        <v>33</v>
      </c>
      <c r="C33" s="7">
        <v>-1E-4</v>
      </c>
      <c r="D33" s="8">
        <v>3.0999999999999999E-3</v>
      </c>
      <c r="E33" s="23">
        <v>1E-3</v>
      </c>
      <c r="F33" s="24">
        <v>2.8E-3</v>
      </c>
      <c r="G33" s="7">
        <v>-2.0999999999999999E-3</v>
      </c>
      <c r="H33" s="8">
        <v>7.7999999999999996E-3</v>
      </c>
      <c r="I33" s="23">
        <v>-1.6000000000000001E-3</v>
      </c>
      <c r="J33" s="24">
        <v>4.4000000000000003E-3</v>
      </c>
      <c r="K33" s="7">
        <v>2.9999999999999997E-4</v>
      </c>
      <c r="L33" s="8">
        <v>4.7999999999999996E-3</v>
      </c>
      <c r="M33" s="23">
        <v>-8.0000000000000004E-4</v>
      </c>
      <c r="N33" s="24">
        <v>4.0000000000000001E-3</v>
      </c>
      <c r="O33" s="7">
        <v>-1E-4</v>
      </c>
      <c r="P33" s="8">
        <v>4.1000000000000003E-3</v>
      </c>
      <c r="Q33" s="23">
        <v>1.6000000000000001E-3</v>
      </c>
      <c r="R33" s="24">
        <v>2.7000000000000001E-3</v>
      </c>
      <c r="S33" s="7">
        <v>-8.0000000000000004E-4</v>
      </c>
      <c r="T33" s="8">
        <v>2.7000000000000001E-3</v>
      </c>
      <c r="U33" s="23">
        <v>-1E-4</v>
      </c>
      <c r="V33" s="24">
        <v>3.3999999999999998E-3</v>
      </c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4.7999999999999996E-3</v>
      </c>
      <c r="D34" s="34">
        <f t="shared" si="8"/>
        <v>1</v>
      </c>
      <c r="E34" s="35">
        <f t="shared" si="8"/>
        <v>2.81E-2</v>
      </c>
      <c r="F34" s="36">
        <f t="shared" si="8"/>
        <v>1</v>
      </c>
      <c r="G34" s="33">
        <f t="shared" si="8"/>
        <v>2.7799999999999998E-2</v>
      </c>
      <c r="H34" s="34">
        <f t="shared" si="8"/>
        <v>1</v>
      </c>
      <c r="I34" s="35">
        <f t="shared" ref="I34:N34" si="9">I32+I33</f>
        <v>-1.9E-2</v>
      </c>
      <c r="J34" s="36">
        <f t="shared" si="9"/>
        <v>1</v>
      </c>
      <c r="K34" s="33">
        <f t="shared" si="9"/>
        <v>1.2999999999999999E-2</v>
      </c>
      <c r="L34" s="34">
        <f t="shared" si="9"/>
        <v>1</v>
      </c>
      <c r="M34" s="35">
        <f t="shared" si="9"/>
        <v>1.47E-2</v>
      </c>
      <c r="N34" s="36">
        <f t="shared" si="9"/>
        <v>1</v>
      </c>
      <c r="O34" s="33">
        <f t="shared" ref="O34:T34" si="10">O32+O33</f>
        <v>8.5000000000000006E-3</v>
      </c>
      <c r="P34" s="34">
        <f t="shared" si="10"/>
        <v>1</v>
      </c>
      <c r="Q34" s="35">
        <f t="shared" si="10"/>
        <v>1.32E-2</v>
      </c>
      <c r="R34" s="36">
        <f t="shared" si="10"/>
        <v>1</v>
      </c>
      <c r="S34" s="33">
        <f t="shared" si="10"/>
        <v>1.8500000000000003E-2</v>
      </c>
      <c r="T34" s="34">
        <f t="shared" si="10"/>
        <v>1</v>
      </c>
      <c r="U34" s="35">
        <f t="shared" ref="U34:Z34" si="11">U32+U33</f>
        <v>5.4999999999999997E-3</v>
      </c>
      <c r="V34" s="36">
        <f t="shared" si="11"/>
        <v>1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3.4000000000000002E-4</v>
      </c>
      <c r="D37" s="7">
        <v>5.6097000000000001E-2</v>
      </c>
      <c r="E37" s="23">
        <v>1E-3</v>
      </c>
      <c r="F37" s="23">
        <v>5.6536000000000003E-2</v>
      </c>
      <c r="G37" s="7">
        <v>1.3990000000000001E-3</v>
      </c>
      <c r="H37" s="7">
        <v>5.2468000000000001E-2</v>
      </c>
      <c r="I37" s="23"/>
      <c r="J37" s="23"/>
    </row>
    <row r="38" spans="2:26" x14ac:dyDescent="0.25">
      <c r="B38" s="9" t="s">
        <v>3</v>
      </c>
      <c r="C38" s="7">
        <v>-5.1699999999999999E-4</v>
      </c>
      <c r="D38" s="7">
        <v>9.4909999999999994E-2</v>
      </c>
      <c r="E38" s="23">
        <v>-2.088E-3</v>
      </c>
      <c r="F38" s="23">
        <v>0.106352</v>
      </c>
      <c r="G38" s="7">
        <v>3.4400000000000001E-4</v>
      </c>
      <c r="H38" s="7">
        <v>0.11556900000000001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6.4000000000000005E-4</v>
      </c>
      <c r="D41" s="7">
        <v>5.1799999999999999E-2</v>
      </c>
      <c r="E41" s="23">
        <v>2.33E-4</v>
      </c>
      <c r="F41" s="23">
        <v>4.4941000000000002E-2</v>
      </c>
      <c r="G41" s="7">
        <v>1.088E-3</v>
      </c>
      <c r="H41" s="7">
        <v>4.0827000000000002E-2</v>
      </c>
      <c r="I41" s="23"/>
      <c r="J41" s="23"/>
    </row>
    <row r="42" spans="2:26" x14ac:dyDescent="0.25">
      <c r="B42" s="9" t="s">
        <v>11</v>
      </c>
      <c r="C42" s="7">
        <v>9.0000000000000002E-6</v>
      </c>
      <c r="D42" s="7">
        <v>5.6800000000000004E-4</v>
      </c>
      <c r="E42" s="23">
        <v>1.5E-5</v>
      </c>
      <c r="F42" s="23">
        <v>4.9100000000000001E-4</v>
      </c>
      <c r="G42" s="7">
        <v>2.0000000000000002E-5</v>
      </c>
      <c r="H42" s="7">
        <v>4.4200000000000001E-4</v>
      </c>
      <c r="I42" s="23"/>
      <c r="J42" s="23"/>
    </row>
    <row r="43" spans="2:26" x14ac:dyDescent="0.25">
      <c r="B43" s="9" t="s">
        <v>13</v>
      </c>
      <c r="C43" s="7">
        <v>6.1910000000000003E-3</v>
      </c>
      <c r="D43" s="7">
        <v>7.1279999999999996E-2</v>
      </c>
      <c r="E43" s="23">
        <v>5.2249999999999996E-3</v>
      </c>
      <c r="F43" s="23">
        <v>6.2292E-2</v>
      </c>
      <c r="G43" s="7">
        <v>9.1590000000000005E-3</v>
      </c>
      <c r="H43" s="7">
        <v>5.7103000000000001E-2</v>
      </c>
      <c r="I43" s="23"/>
      <c r="J43" s="23"/>
    </row>
    <row r="44" spans="2:26" x14ac:dyDescent="0.25">
      <c r="B44" s="46" t="s">
        <v>45</v>
      </c>
      <c r="C44" s="7">
        <v>5.6244000000000002E-2</v>
      </c>
      <c r="D44" s="7">
        <v>0.71908399999999995</v>
      </c>
      <c r="E44" s="23">
        <v>6.9903000000000007E-2</v>
      </c>
      <c r="F44" s="23">
        <v>0.719329</v>
      </c>
      <c r="G44" s="7">
        <v>0.103992</v>
      </c>
      <c r="H44" s="7">
        <v>0.72327399999999997</v>
      </c>
      <c r="I44" s="23"/>
      <c r="J44" s="23"/>
    </row>
    <row r="45" spans="2:26" x14ac:dyDescent="0.25">
      <c r="B45" s="9" t="s">
        <v>16</v>
      </c>
      <c r="C45" s="7">
        <v>-1.5999999999999999E-5</v>
      </c>
      <c r="D45" s="7">
        <v>1.776E-3</v>
      </c>
      <c r="E45" s="23">
        <v>-3.9999999999999998E-6</v>
      </c>
      <c r="F45" s="23">
        <v>5.8110000000000002E-3</v>
      </c>
      <c r="G45" s="7">
        <v>3.2899999999999997E-4</v>
      </c>
      <c r="H45" s="7">
        <v>6.6249999999999998E-3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-1.4480000000000001E-3</v>
      </c>
      <c r="D48" s="7">
        <v>2.3219999999999998E-3</v>
      </c>
      <c r="E48" s="23">
        <v>-3.555E-3</v>
      </c>
      <c r="F48" s="23">
        <v>6.8499999999999995E-4</v>
      </c>
      <c r="G48" s="7">
        <v>-2.8679999999999999E-3</v>
      </c>
      <c r="H48" s="7">
        <v>4.1999999999999998E-5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1.05E-4</v>
      </c>
      <c r="D51" s="7">
        <v>2.026E-3</v>
      </c>
      <c r="E51" s="23">
        <v>1.56E-4</v>
      </c>
      <c r="F51" s="23">
        <v>3.4429999999999999E-3</v>
      </c>
      <c r="G51" s="7">
        <v>2.0100000000000001E-4</v>
      </c>
      <c r="H51" s="7">
        <v>3.5560000000000001E-3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1.13E-4</v>
      </c>
      <c r="D55" s="7">
        <v>1.3799999999999999E-4</v>
      </c>
      <c r="E55" s="23">
        <v>9.0000000000000006E-5</v>
      </c>
      <c r="F55" s="23">
        <v>1.22E-4</v>
      </c>
      <c r="G55" s="7">
        <v>9.6000000000000002E-5</v>
      </c>
      <c r="H55" s="7">
        <v>9.3999999999999994E-5</v>
      </c>
      <c r="I55" s="23"/>
      <c r="J55" s="23"/>
    </row>
    <row r="56" spans="2:10" x14ac:dyDescent="0.25">
      <c r="B56" s="10" t="s">
        <v>39</v>
      </c>
      <c r="C56" s="33">
        <v>6.1808000000000002E-2</v>
      </c>
      <c r="D56" s="12">
        <f>SUBTOTAL(109,D37:D55)</f>
        <v>1.0000009999999999</v>
      </c>
      <c r="E56" s="35">
        <v>7.0792999999999995E-2</v>
      </c>
      <c r="F56" s="26">
        <f>SUBTOTAL(109,F37:F55)</f>
        <v>1.0000020000000001</v>
      </c>
      <c r="G56" s="33">
        <v>0.114442</v>
      </c>
      <c r="H56" s="12">
        <f>SUBTOTAL(109,H37:H55)</f>
        <v>1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2171.4</v>
      </c>
      <c r="D57" s="20"/>
      <c r="E57" s="53">
        <f>טבלה4[[#This Row],[התרומה לתשואה ינואר-מרץ 2024]]+I26+K26+M26</f>
        <v>2654.7200000000003</v>
      </c>
      <c r="F57" s="20"/>
      <c r="G57" s="51">
        <f>טבלה4[[#This Row],[התרומה לתשואה ינואר-יוני 2024]]+O26+Q26+S26</f>
        <v>4895</v>
      </c>
      <c r="H57" s="20"/>
      <c r="I57" s="53">
        <f>טבלה4[[#This Row],[התרומה לתשואה ינואר-ספטמבר 2024]]+U26+W26+Y26</f>
        <v>5217.8500000000004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4.5805999999999999E-2</v>
      </c>
      <c r="D59" s="16">
        <v>0.83980399999999999</v>
      </c>
      <c r="E59" s="23">
        <v>5.0132000000000003E-2</v>
      </c>
      <c r="F59" s="28">
        <v>0.85790500000000003</v>
      </c>
      <c r="G59" s="7">
        <v>8.7318000000000007E-2</v>
      </c>
      <c r="H59" s="16">
        <v>0.86932500000000001</v>
      </c>
      <c r="I59" s="23"/>
      <c r="J59" s="28"/>
    </row>
    <row r="60" spans="2:10" x14ac:dyDescent="0.25">
      <c r="B60" s="9" t="s">
        <v>31</v>
      </c>
      <c r="C60" s="7">
        <v>1.5585E-2</v>
      </c>
      <c r="D60" s="8">
        <v>0.16019600000000001</v>
      </c>
      <c r="E60" s="23">
        <v>2.0080000000000001E-2</v>
      </c>
      <c r="F60" s="24">
        <v>0.142095</v>
      </c>
      <c r="G60" s="7">
        <v>2.5394E-2</v>
      </c>
      <c r="H60" s="8">
        <v>0.13067500000000001</v>
      </c>
      <c r="I60" s="23"/>
      <c r="J60" s="24"/>
    </row>
    <row r="61" spans="2:10" x14ac:dyDescent="0.25">
      <c r="B61" s="10" t="s">
        <v>39</v>
      </c>
      <c r="C61" s="33">
        <v>6.1808000000000002E-2</v>
      </c>
      <c r="D61" s="12">
        <f>D59+D60</f>
        <v>1</v>
      </c>
      <c r="E61" s="35">
        <v>7.0792999999999995E-2</v>
      </c>
      <c r="F61" s="26">
        <f>F59+F60</f>
        <v>1</v>
      </c>
      <c r="G61" s="33">
        <v>0.114442</v>
      </c>
      <c r="H61" s="12">
        <f>H59+H60</f>
        <v>1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>
        <f>טבלה4[[#This Row],[התרומה לתשואה ינואר-מרץ 2024]]+I31+K31+M31</f>
        <v>0</v>
      </c>
      <c r="F62" s="14"/>
      <c r="G62" s="14"/>
      <c r="H62" s="14"/>
      <c r="I62" s="56">
        <f>טבלה4[[#This Row],[התרומה לתשואה ינואר-ספטמבר 2024]]+U31+W31+Y31</f>
        <v>0</v>
      </c>
      <c r="J62" s="14"/>
    </row>
    <row r="63" spans="2:10" x14ac:dyDescent="0.25">
      <c r="B63" s="6" t="s">
        <v>32</v>
      </c>
      <c r="C63" s="7">
        <v>6.3066999999999998E-2</v>
      </c>
      <c r="D63" s="16">
        <v>0.99526300000000001</v>
      </c>
      <c r="E63" s="23">
        <v>7.4312000000000003E-2</v>
      </c>
      <c r="F63" s="28">
        <v>0.99546299999999999</v>
      </c>
      <c r="G63" s="7">
        <v>0.117274</v>
      </c>
      <c r="H63" s="16">
        <v>0.99601200000000001</v>
      </c>
      <c r="I63" s="23"/>
      <c r="J63" s="28"/>
    </row>
    <row r="64" spans="2:10" x14ac:dyDescent="0.25">
      <c r="B64" s="9" t="s">
        <v>33</v>
      </c>
      <c r="C64" s="7">
        <v>-1.2210000000000001E-3</v>
      </c>
      <c r="D64" s="8">
        <v>4.7369999999999999E-3</v>
      </c>
      <c r="E64" s="23">
        <v>-3.2959999999999999E-3</v>
      </c>
      <c r="F64" s="24">
        <v>4.5370000000000002E-3</v>
      </c>
      <c r="G64" s="7">
        <v>-2.5530000000000001E-3</v>
      </c>
      <c r="H64" s="8">
        <v>3.9880000000000002E-3</v>
      </c>
      <c r="I64" s="23"/>
      <c r="J64" s="24"/>
    </row>
    <row r="65" spans="2:10" x14ac:dyDescent="0.25">
      <c r="B65" s="32" t="s">
        <v>39</v>
      </c>
      <c r="C65" s="33">
        <v>6.1808000000000002E-2</v>
      </c>
      <c r="D65" s="34">
        <v>1</v>
      </c>
      <c r="E65" s="35">
        <v>7.0792999999999995E-2</v>
      </c>
      <c r="F65" s="36">
        <f>F63+F64</f>
        <v>1</v>
      </c>
      <c r="G65" s="33">
        <v>0.114442</v>
      </c>
      <c r="H65" s="34">
        <f>H63+H64</f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2024-11-10T06:03:17Z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