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2CECAFD4-1592-49BB-A008-4AD790E111AD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Z30" i="5"/>
  <c r="H65" i="5" l="1"/>
  <c r="H61" i="5"/>
  <c r="H56" i="5"/>
  <c r="F65" i="5" l="1"/>
  <c r="F61" i="5"/>
  <c r="F56" i="5"/>
  <c r="C57" i="5" l="1"/>
  <c r="E57" i="5" s="1"/>
  <c r="G57" i="5" s="1"/>
  <c r="I57" i="5" s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<sst xmlns="http://schemas.openxmlformats.org/spreadsheetml/2006/main" count="108" uniqueCount="80">
  <si>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</si>
  <si>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</si>
  <si>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</si>
  <si>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</si>
  <si>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</si>
  <si>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</si>
  <si>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</si>
  <si>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</si>
  <si>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</si>
  <si>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</si>
  <si>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</si>
  <si>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</si>
  <si>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</si>
  <si>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</si>
  <si>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</si>
  <si>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</si>
  <si>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</si>
  <si>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</si>
  <si>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</si>
  <si>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</si>
  <si>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</si>
  <si>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</si>
  <si>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</si>
  <si>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</si>
  <si>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</si>
  <si>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</si>
  <si>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</si>
  <si>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</si>
  <si>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</si>
  <si>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</si>
  <si>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</si>
  <si>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</si>
  <si>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</si>
  <si>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</si>
  <si>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</si>
  <si>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</si>
  <si>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</si>
  <si>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</si>
  <si>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</si>
  <si>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</si>
  <si>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</si>
  <si>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</si>
  <si>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</si>
  <si>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</si>
  <si>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</si>
  <si>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</si>
  <si>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</si>
  <si>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שיעור מסך הנכסים ינואר 2024</t>
  </si>
  <si>
    <t>התרומה לתשואה ינואר 2024</t>
  </si>
  <si>
    <t xml:space="preserve">שיעור מסך הנכסים פברואר 2024 </t>
  </si>
  <si>
    <t xml:space="preserve">התרומה לתשואה פברואר 2024 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</si>
  <si>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</si>
  <si>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</si>
  <si>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</si>
  <si>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</si>
  <si>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שיעור מסך הנכסים מאי 2024</t>
  </si>
  <si>
    <t>התרומה לתשואה מאי 2024</t>
  </si>
  <si>
    <t>שיעור מסך הנכסים יוני 2024</t>
  </si>
  <si>
    <t>התרומה לתשואה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</si>
  <si>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</si>
  <si>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</si>
  <si>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</si>
  <si>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</si>
  <si>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</si>
  <si>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</si>
  <si>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</si>
  <si>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</si>
  <si>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</si>
  <si>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</si>
  <si>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</si>
  <si>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</si>
  <si>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</si>
  <si>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</si>
  <si>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</si>
  <si>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</si>
  <si>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</si>
  <si>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</si>
  <si>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</si>
  <si>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</si>
  <si>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אג"ח ממשלתיות סחירות, לא סחירות ואפיק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</si>
</sst>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7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7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Normal 95" xfId="535" xr:uid="{00000000-0005-0000-0000-000044020000}"/>
    <cellStyle name="Normal 96" xfId="536" xr:uid="{00000000-0005-0000-0000-000045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 "/>
    <tableColumn id="5" xr3:uid="{00000000-0010-0000-0100-000005000000}" name="שיעור מסך הנכסים פברואר 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B34" workbookViewId="0">
      <selection activeCell="I63" sqref="I63:I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47</v>
      </c>
      <c r="E5" s="40" t="s">
        <v>50</v>
      </c>
      <c r="F5" s="41" t="s">
        <v>49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56</v>
      </c>
      <c r="L5" s="38" t="s">
        <v>55</v>
      </c>
      <c r="M5" s="40" t="s">
        <v>58</v>
      </c>
      <c r="N5" s="41" t="s">
        <v>57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1E-4</v>
      </c>
      <c r="D6" s="7">
        <v>2.98E-2</v>
      </c>
      <c r="E6" s="23">
        <v>0</v>
      </c>
      <c r="F6" s="23">
        <v>3.6400000000000002E-2</v>
      </c>
      <c r="G6" s="15">
        <v>2.9999999999999997E-4</v>
      </c>
      <c r="H6" s="7">
        <v>4.4699999999999997E-2</v>
      </c>
      <c r="I6" s="23">
        <v>2.0000000000000001E-4</v>
      </c>
      <c r="J6" s="23">
        <v>4.5699999999999998E-2</v>
      </c>
      <c r="K6" s="15">
        <v>2.0000000000000001E-4</v>
      </c>
      <c r="L6" s="7">
        <v>4.65E-2</v>
      </c>
      <c r="M6" s="23">
        <v>2.0000000000000001E-4</v>
      </c>
      <c r="N6" s="23">
        <v>5.0999999999999997E-2</v>
      </c>
      <c r="O6" s="15">
        <v>2.0000000000000001E-4</v>
      </c>
      <c r="P6" s="7">
        <v>3.0700000000000002E-2</v>
      </c>
      <c r="Q6" s="23">
        <v>-2.0000000000000001E-4</v>
      </c>
      <c r="R6" s="23">
        <v>3.9300000000000002E-2</v>
      </c>
      <c r="S6" s="15">
        <v>1E-4</v>
      </c>
      <c r="T6" s="7">
        <v>4.36E-2</v>
      </c>
      <c r="U6" s="23">
        <v>1E-4</v>
      </c>
      <c r="V6" s="23">
        <v>3.32E-2</v>
      </c>
      <c r="W6" s="15">
        <v>1E-4</v>
      </c>
      <c r="X6" s="7">
        <v>2.58E-2</v>
      </c>
      <c r="Y6" s="23">
        <v>0</v>
      </c>
      <c r="Z6" s="24">
        <v>2.1899999999999999E-2</v>
      </c>
      <c r="AE6" s="3" t="s">
        <v>4</v>
      </c>
    </row>
    <row r="7" spans="2:31" ht="30" x14ac:dyDescent="0.25">
      <c r="B7" s="57" t="s">
        <v>79</v>
      </c>
      <c r="C7" s="15">
        <v>0</v>
      </c>
      <c r="D7" s="7">
        <v>0.49359999999999998</v>
      </c>
      <c r="E7" s="23">
        <v>5.9999999999999995E-4</v>
      </c>
      <c r="F7" s="23">
        <v>0.47470000000000001</v>
      </c>
      <c r="G7" s="15">
        <v>-1E-3</v>
      </c>
      <c r="H7" s="7">
        <v>0.4677</v>
      </c>
      <c r="I7" s="23">
        <v>-2.3E-3</v>
      </c>
      <c r="J7" s="23">
        <v>0.46760000000000002</v>
      </c>
      <c r="K7" s="15">
        <v>-2.0000000000000001E-4</v>
      </c>
      <c r="L7" s="7">
        <v>0.46560000000000001</v>
      </c>
      <c r="M7" s="23">
        <v>5.0000000000000001E-4</v>
      </c>
      <c r="N7" s="23">
        <v>0.46260000000000001</v>
      </c>
      <c r="O7" s="15">
        <v>3.3999999999999998E-3</v>
      </c>
      <c r="P7" s="7">
        <v>0.48280000000000001</v>
      </c>
      <c r="Q7" s="23">
        <v>3.8E-3</v>
      </c>
      <c r="R7" s="23">
        <v>0.4819</v>
      </c>
      <c r="S7" s="15">
        <v>2.2000000000000001E-3</v>
      </c>
      <c r="T7" s="7">
        <v>0.48020000000000002</v>
      </c>
      <c r="U7" s="23">
        <v>-5.9999999999999995E-4</v>
      </c>
      <c r="V7" s="23">
        <v>0.48980000000000001</v>
      </c>
      <c r="W7" s="15">
        <v>4.7999999999999996E-3</v>
      </c>
      <c r="X7" s="7">
        <v>0.49349999999999999</v>
      </c>
      <c r="Y7" s="23">
        <v>1.9E-3</v>
      </c>
      <c r="Z7" s="24">
        <v>0.49380000000000002</v>
      </c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>
        <v>0</v>
      </c>
      <c r="X8" s="7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>
        <v>0</v>
      </c>
      <c r="V9" s="23">
        <v>0</v>
      </c>
      <c r="W9" s="15">
        <v>0</v>
      </c>
      <c r="X9" s="7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15">
        <v>4.0000000000000002E-4</v>
      </c>
      <c r="D10" s="7">
        <v>0.14940000000000001</v>
      </c>
      <c r="E10" s="23">
        <v>8.0000000000000004E-4</v>
      </c>
      <c r="F10" s="23">
        <v>0.16339999999999999</v>
      </c>
      <c r="G10" s="15">
        <v>1E-3</v>
      </c>
      <c r="H10" s="7">
        <v>0.15939999999999999</v>
      </c>
      <c r="I10" s="23">
        <v>-2.0000000000000001E-4</v>
      </c>
      <c r="J10" s="23">
        <v>0.15690000000000001</v>
      </c>
      <c r="K10" s="15">
        <v>1E-4</v>
      </c>
      <c r="L10" s="7">
        <v>0.15479999999999999</v>
      </c>
      <c r="M10" s="23">
        <v>2.0000000000000001E-4</v>
      </c>
      <c r="N10" s="23">
        <v>0.1472</v>
      </c>
      <c r="O10" s="15">
        <v>1E-3</v>
      </c>
      <c r="P10" s="7">
        <v>0.1467</v>
      </c>
      <c r="Q10" s="23">
        <v>1.6999999999999999E-3</v>
      </c>
      <c r="R10" s="23">
        <v>0.14530000000000001</v>
      </c>
      <c r="S10" s="15">
        <v>5.9999999999999995E-4</v>
      </c>
      <c r="T10" s="7">
        <v>0.14369999999999999</v>
      </c>
      <c r="U10" s="23">
        <v>5.0000000000000001E-4</v>
      </c>
      <c r="V10" s="23">
        <v>0.14649999999999999</v>
      </c>
      <c r="W10" s="15">
        <v>1.2999999999999999E-3</v>
      </c>
      <c r="X10" s="7">
        <v>0.14580000000000001</v>
      </c>
      <c r="Y10" s="23">
        <v>1.1000000000000001E-3</v>
      </c>
      <c r="Z10" s="24">
        <v>0.14430000000000001</v>
      </c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>
        <v>0</v>
      </c>
      <c r="P11" s="7">
        <v>0</v>
      </c>
      <c r="Q11" s="23">
        <v>0</v>
      </c>
      <c r="R11" s="23">
        <v>0</v>
      </c>
      <c r="S11" s="15">
        <v>0</v>
      </c>
      <c r="T11" s="7">
        <v>0</v>
      </c>
      <c r="U11" s="23">
        <v>0</v>
      </c>
      <c r="V11" s="23">
        <v>0</v>
      </c>
      <c r="W11" s="15">
        <v>0</v>
      </c>
      <c r="X11" s="7">
        <v>0</v>
      </c>
      <c r="Y11" s="23">
        <v>0</v>
      </c>
      <c r="Z11" s="24">
        <v>0</v>
      </c>
      <c r="AE11" s="3" t="s">
        <v>14</v>
      </c>
    </row>
    <row r="12" spans="2:31" x14ac:dyDescent="0.25">
      <c r="B12" s="9" t="s">
        <v>13</v>
      </c>
      <c r="C12" s="15">
        <v>1E-3</v>
      </c>
      <c r="D12" s="7">
        <v>9.8699999999999996E-2</v>
      </c>
      <c r="E12" s="23">
        <v>5.7999999999999996E-3</v>
      </c>
      <c r="F12" s="23">
        <v>9.3399999999999997E-2</v>
      </c>
      <c r="G12" s="15">
        <v>3.5999999999999999E-3</v>
      </c>
      <c r="H12" s="7">
        <v>8.9399999999999993E-2</v>
      </c>
      <c r="I12" s="23">
        <v>-3.0000000000000001E-3</v>
      </c>
      <c r="J12" s="23">
        <v>8.8599999999999998E-2</v>
      </c>
      <c r="K12" s="15">
        <v>2.5999999999999999E-3</v>
      </c>
      <c r="L12" s="7">
        <v>9.1399999999999995E-2</v>
      </c>
      <c r="M12" s="23">
        <v>1E-3</v>
      </c>
      <c r="N12" s="23">
        <v>9.2700000000000005E-2</v>
      </c>
      <c r="O12" s="15">
        <v>5.0000000000000001E-4</v>
      </c>
      <c r="P12" s="7">
        <v>9.1899999999999996E-2</v>
      </c>
      <c r="Q12" s="23">
        <v>5.9999999999999995E-4</v>
      </c>
      <c r="R12" s="23">
        <v>8.9700000000000002E-2</v>
      </c>
      <c r="S12" s="15">
        <v>2.8999999999999998E-3</v>
      </c>
      <c r="T12" s="7">
        <v>8.4900000000000003E-2</v>
      </c>
      <c r="U12" s="23">
        <v>2.0999999999999999E-3</v>
      </c>
      <c r="V12" s="23">
        <v>8.4400000000000003E-2</v>
      </c>
      <c r="W12" s="15">
        <v>3.5999999999999999E-3</v>
      </c>
      <c r="X12" s="7">
        <v>8.9899999999999994E-2</v>
      </c>
      <c r="Y12" s="23">
        <v>3.8E-3</v>
      </c>
      <c r="Z12" s="24">
        <v>9.3600000000000003E-2</v>
      </c>
      <c r="AE12" s="3" t="s">
        <v>15</v>
      </c>
    </row>
    <row r="13" spans="2:31" x14ac:dyDescent="0.25">
      <c r="B13" s="46" t="s">
        <v>45</v>
      </c>
      <c r="C13" s="15">
        <v>2E-3</v>
      </c>
      <c r="D13" s="47">
        <v>0.2203</v>
      </c>
      <c r="E13" s="23">
        <v>5.7999999999999996E-3</v>
      </c>
      <c r="F13" s="23">
        <v>0.2233</v>
      </c>
      <c r="G13" s="15">
        <v>1.1299999999999999E-2</v>
      </c>
      <c r="H13" s="7">
        <v>0.2298</v>
      </c>
      <c r="I13" s="23">
        <v>-4.1999999999999997E-3</v>
      </c>
      <c r="J13" s="23">
        <v>0.23250000000000001</v>
      </c>
      <c r="K13" s="15">
        <v>5.0000000000000001E-3</v>
      </c>
      <c r="L13" s="7">
        <v>0.23250000000000001</v>
      </c>
      <c r="M13" s="23">
        <v>8.3000000000000001E-3</v>
      </c>
      <c r="N13" s="23">
        <v>0.23599999999999999</v>
      </c>
      <c r="O13" s="15">
        <v>3.2000000000000002E-3</v>
      </c>
      <c r="P13" s="7">
        <v>0.23860000000000001</v>
      </c>
      <c r="Q13" s="23">
        <v>-1.5E-3</v>
      </c>
      <c r="R13" s="23">
        <v>0.23519999999999999</v>
      </c>
      <c r="S13" s="15">
        <v>9.4999999999999998E-3</v>
      </c>
      <c r="T13" s="7">
        <v>0.23910000000000001</v>
      </c>
      <c r="U13" s="23">
        <v>-2.9999999999999997E-4</v>
      </c>
      <c r="V13" s="23">
        <v>0.2397</v>
      </c>
      <c r="W13" s="15">
        <v>5.4999999999999997E-3</v>
      </c>
      <c r="X13" s="7">
        <v>0.2379</v>
      </c>
      <c r="Y13" s="48">
        <v>-8.9999999999999998E-4</v>
      </c>
      <c r="Z13" s="49">
        <v>0.23760000000000001</v>
      </c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>
        <v>0</v>
      </c>
      <c r="R14" s="23">
        <v>0</v>
      </c>
      <c r="S14" s="15">
        <v>0</v>
      </c>
      <c r="T14" s="7">
        <v>0</v>
      </c>
      <c r="U14" s="23">
        <v>0</v>
      </c>
      <c r="V14" s="23">
        <v>0</v>
      </c>
      <c r="W14" s="15">
        <v>0</v>
      </c>
      <c r="X14" s="7">
        <v>0</v>
      </c>
      <c r="Y14" s="23">
        <v>0</v>
      </c>
      <c r="Z14" s="24">
        <v>0</v>
      </c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>
        <v>0</v>
      </c>
      <c r="V15" s="23">
        <v>0</v>
      </c>
      <c r="W15" s="15">
        <v>0</v>
      </c>
      <c r="X15" s="7">
        <v>0</v>
      </c>
      <c r="Y15" s="23">
        <v>0</v>
      </c>
      <c r="Z15" s="24">
        <v>0</v>
      </c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1E-4</v>
      </c>
      <c r="M16" s="23">
        <v>0</v>
      </c>
      <c r="N16" s="23">
        <v>0</v>
      </c>
      <c r="O16" s="15">
        <v>0</v>
      </c>
      <c r="P16" s="7">
        <v>1E-4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>
        <v>0</v>
      </c>
      <c r="X16" s="7">
        <v>0</v>
      </c>
      <c r="Y16" s="23">
        <v>1E-4</v>
      </c>
      <c r="Z16" s="24">
        <v>0</v>
      </c>
      <c r="AE16" s="3"/>
    </row>
    <row r="17" spans="2:31" x14ac:dyDescent="0.25">
      <c r="B17" s="9" t="s">
        <v>21</v>
      </c>
      <c r="C17" s="15">
        <v>0</v>
      </c>
      <c r="D17" s="7">
        <v>-2.9999999999999997E-4</v>
      </c>
      <c r="E17" s="23">
        <v>4.0000000000000002E-4</v>
      </c>
      <c r="F17" s="23">
        <v>1E-4</v>
      </c>
      <c r="G17" s="15">
        <v>-6.9999999999999999E-4</v>
      </c>
      <c r="H17" s="7">
        <v>2.0000000000000001E-4</v>
      </c>
      <c r="I17" s="23">
        <v>-5.0000000000000001E-4</v>
      </c>
      <c r="J17" s="23">
        <v>-6.9999999999999999E-4</v>
      </c>
      <c r="K17" s="15">
        <v>1E-4</v>
      </c>
      <c r="L17" s="7">
        <v>-4.0000000000000002E-4</v>
      </c>
      <c r="M17" s="23">
        <v>-5.9999999999999995E-4</v>
      </c>
      <c r="N17" s="23">
        <v>-5.9999999999999995E-4</v>
      </c>
      <c r="O17" s="15">
        <v>-1E-4</v>
      </c>
      <c r="P17" s="7">
        <v>5.0000000000000001E-4</v>
      </c>
      <c r="Q17" s="23">
        <v>1E-3</v>
      </c>
      <c r="R17" s="23">
        <v>-2.9999999999999997E-4</v>
      </c>
      <c r="S17" s="15">
        <v>-6.9999999999999999E-4</v>
      </c>
      <c r="T17" s="7">
        <v>0</v>
      </c>
      <c r="U17" s="23">
        <v>1E-4</v>
      </c>
      <c r="V17" s="23">
        <v>-4.0000000000000002E-4</v>
      </c>
      <c r="W17" s="15">
        <v>8.0000000000000004E-4</v>
      </c>
      <c r="X17" s="7">
        <v>0</v>
      </c>
      <c r="Y17" s="23">
        <v>-1E-4</v>
      </c>
      <c r="Z17" s="24">
        <v>1.6000000000000001E-3</v>
      </c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15">
        <v>1E-4</v>
      </c>
      <c r="D19" s="7">
        <v>3.0000000000000001E-3</v>
      </c>
      <c r="E19" s="23">
        <v>0</v>
      </c>
      <c r="F19" s="23">
        <v>2.8999999999999998E-3</v>
      </c>
      <c r="G19" s="15">
        <v>1E-4</v>
      </c>
      <c r="H19" s="7">
        <v>2.8999999999999998E-3</v>
      </c>
      <c r="I19" s="23">
        <v>1E-4</v>
      </c>
      <c r="J19" s="23">
        <v>2.8999999999999998E-3</v>
      </c>
      <c r="K19" s="15">
        <v>0</v>
      </c>
      <c r="L19" s="7">
        <v>2.8999999999999998E-3</v>
      </c>
      <c r="M19" s="23">
        <v>1E-4</v>
      </c>
      <c r="N19" s="23">
        <v>2.8999999999999998E-3</v>
      </c>
      <c r="O19" s="15">
        <v>0</v>
      </c>
      <c r="P19" s="7">
        <v>2.8E-3</v>
      </c>
      <c r="Q19" s="23">
        <v>-1E-4</v>
      </c>
      <c r="R19" s="23">
        <v>2.8E-3</v>
      </c>
      <c r="S19" s="15">
        <v>0</v>
      </c>
      <c r="T19" s="7">
        <v>2.7000000000000001E-3</v>
      </c>
      <c r="U19" s="23">
        <v>0</v>
      </c>
      <c r="V19" s="23">
        <v>2.7000000000000001E-3</v>
      </c>
      <c r="W19" s="15">
        <v>0</v>
      </c>
      <c r="X19" s="7">
        <v>2.5999999999999999E-3</v>
      </c>
      <c r="Y19" s="23">
        <v>0</v>
      </c>
      <c r="Z19" s="24">
        <v>2.5999999999999999E-3</v>
      </c>
    </row>
    <row r="20" spans="2:31" x14ac:dyDescent="0.25">
      <c r="B20" s="9" t="s">
        <v>24</v>
      </c>
      <c r="C20" s="15">
        <v>0</v>
      </c>
      <c r="D20" s="7">
        <v>5.4000000000000003E-3</v>
      </c>
      <c r="E20" s="23">
        <v>0</v>
      </c>
      <c r="F20" s="23">
        <v>5.3E-3</v>
      </c>
      <c r="G20" s="15">
        <v>1E-4</v>
      </c>
      <c r="H20" s="7">
        <v>5.4999999999999997E-3</v>
      </c>
      <c r="I20" s="23">
        <v>0</v>
      </c>
      <c r="J20" s="23">
        <v>6.1999999999999998E-3</v>
      </c>
      <c r="K20" s="15">
        <v>0</v>
      </c>
      <c r="L20" s="7">
        <v>6.0000000000000001E-3</v>
      </c>
      <c r="M20" s="23">
        <v>0</v>
      </c>
      <c r="N20" s="23">
        <v>5.8999999999999999E-3</v>
      </c>
      <c r="O20" s="15">
        <v>0</v>
      </c>
      <c r="P20" s="7">
        <v>5.7999999999999996E-3</v>
      </c>
      <c r="Q20" s="23">
        <v>0</v>
      </c>
      <c r="R20" s="23">
        <v>5.7000000000000002E-3</v>
      </c>
      <c r="S20" s="15">
        <v>0</v>
      </c>
      <c r="T20" s="7">
        <v>5.1000000000000004E-3</v>
      </c>
      <c r="U20" s="23">
        <v>0</v>
      </c>
      <c r="V20" s="23">
        <v>3.5999999999999999E-3</v>
      </c>
      <c r="W20" s="15">
        <v>0</v>
      </c>
      <c r="X20" s="7">
        <v>3.8E-3</v>
      </c>
      <c r="Y20" s="23">
        <v>0</v>
      </c>
      <c r="Z20" s="24">
        <v>4.1000000000000003E-3</v>
      </c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15">
        <v>0</v>
      </c>
      <c r="D24" s="7">
        <v>1E-4</v>
      </c>
      <c r="E24" s="23">
        <v>0</v>
      </c>
      <c r="F24" s="23">
        <v>5.0000000000000001E-4</v>
      </c>
      <c r="G24" s="15">
        <v>0</v>
      </c>
      <c r="H24" s="7">
        <v>4.0000000000000002E-4</v>
      </c>
      <c r="I24" s="23">
        <v>0</v>
      </c>
      <c r="J24" s="23">
        <v>2.9999999999999997E-4</v>
      </c>
      <c r="K24" s="15">
        <v>0</v>
      </c>
      <c r="L24" s="7">
        <v>5.9999999999999995E-4</v>
      </c>
      <c r="M24" s="23">
        <v>0</v>
      </c>
      <c r="N24" s="23">
        <v>2.3E-3</v>
      </c>
      <c r="O24" s="15">
        <v>0</v>
      </c>
      <c r="P24" s="7">
        <v>1E-4</v>
      </c>
      <c r="Q24" s="23">
        <v>0</v>
      </c>
      <c r="R24" s="23">
        <v>4.0000000000000002E-4</v>
      </c>
      <c r="S24" s="15">
        <v>0</v>
      </c>
      <c r="T24" s="7">
        <v>6.9999999999999999E-4</v>
      </c>
      <c r="U24" s="23">
        <v>0</v>
      </c>
      <c r="V24" s="23">
        <v>5.0000000000000001E-4</v>
      </c>
      <c r="W24" s="15">
        <v>0</v>
      </c>
      <c r="X24" s="7">
        <v>6.9999999999999999E-4</v>
      </c>
      <c r="Y24" s="23">
        <v>0</v>
      </c>
      <c r="Z24" s="24">
        <v>5.0000000000000001E-4</v>
      </c>
    </row>
    <row r="25" spans="2:31" x14ac:dyDescent="0.25">
      <c r="B25" s="10" t="s">
        <v>29</v>
      </c>
      <c r="C25" s="11">
        <f t="shared" ref="C25:H25" si="0">SUBTOTAL(109,C6:C24)</f>
        <v>3.5999999999999999E-3</v>
      </c>
      <c r="D25" s="12">
        <f t="shared" si="0"/>
        <v>1</v>
      </c>
      <c r="E25" s="25">
        <f t="shared" si="0"/>
        <v>1.3399999999999999E-2</v>
      </c>
      <c r="F25" s="52">
        <f t="shared" si="0"/>
        <v>1</v>
      </c>
      <c r="G25" s="11">
        <f t="shared" si="0"/>
        <v>1.4699999999999998E-2</v>
      </c>
      <c r="H25" s="12">
        <f t="shared" si="0"/>
        <v>0.99999999999999989</v>
      </c>
      <c r="I25" s="25">
        <f t="shared" ref="I25:N25" si="1">SUBTOTAL(109,I6:I24)</f>
        <v>-9.9000000000000008E-3</v>
      </c>
      <c r="J25" s="26">
        <f t="shared" si="1"/>
        <v>1</v>
      </c>
      <c r="K25" s="11">
        <f t="shared" si="1"/>
        <v>7.8000000000000005E-3</v>
      </c>
      <c r="L25" s="12">
        <f t="shared" si="1"/>
        <v>1.0000000000000002</v>
      </c>
      <c r="M25" s="25">
        <f t="shared" si="1"/>
        <v>9.7000000000000003E-3</v>
      </c>
      <c r="N25" s="26">
        <f t="shared" si="1"/>
        <v>1</v>
      </c>
      <c r="O25" s="11">
        <f t="shared" ref="O25:T25" si="2">SUBTOTAL(109,O6:O24)</f>
        <v>8.2000000000000007E-3</v>
      </c>
      <c r="P25" s="12">
        <f t="shared" si="2"/>
        <v>0.99999999999999989</v>
      </c>
      <c r="Q25" s="25">
        <f t="shared" si="2"/>
        <v>5.2999999999999992E-3</v>
      </c>
      <c r="R25" s="26">
        <f t="shared" si="2"/>
        <v>1</v>
      </c>
      <c r="S25" s="11">
        <f t="shared" si="2"/>
        <v>1.46E-2</v>
      </c>
      <c r="T25" s="12">
        <f t="shared" si="2"/>
        <v>1</v>
      </c>
      <c r="U25" s="25">
        <f t="shared" ref="U25:Z25" si="3">SUBTOTAL(109,U6:U24)</f>
        <v>1.9E-3</v>
      </c>
      <c r="V25" s="26">
        <f t="shared" si="3"/>
        <v>1.0000000000000002</v>
      </c>
      <c r="W25" s="11">
        <f t="shared" si="3"/>
        <v>1.61E-2</v>
      </c>
      <c r="X25" s="12">
        <f t="shared" si="3"/>
        <v>1</v>
      </c>
      <c r="Y25" s="25">
        <f t="shared" si="3"/>
        <v>5.9000000000000007E-3</v>
      </c>
      <c r="Z25" s="26">
        <f t="shared" si="3"/>
        <v>1.0000000000000002</v>
      </c>
    </row>
    <row r="26" spans="2:31" x14ac:dyDescent="0.25">
      <c r="B26" s="31" t="s">
        <v>35</v>
      </c>
      <c r="C26" s="51">
        <v>393.44</v>
      </c>
      <c r="D26" s="20"/>
      <c r="E26" s="53">
        <v>1511.43</v>
      </c>
      <c r="F26" s="20"/>
      <c r="G26" s="51">
        <v>1686.48</v>
      </c>
      <c r="H26" s="20"/>
      <c r="I26" s="53">
        <v>-1152.8599999999999</v>
      </c>
      <c r="J26" s="20"/>
      <c r="K26" s="51">
        <v>907.32</v>
      </c>
      <c r="L26" s="20"/>
      <c r="M26" s="53">
        <v>1145.28</v>
      </c>
      <c r="N26" s="20"/>
      <c r="O26" s="51">
        <v>988.06</v>
      </c>
      <c r="P26" s="20"/>
      <c r="Q26" s="53">
        <v>646.04999999999995</v>
      </c>
      <c r="R26" s="20"/>
      <c r="S26" s="51">
        <v>1801.63</v>
      </c>
      <c r="T26" s="20"/>
      <c r="U26" s="53">
        <v>241.21</v>
      </c>
      <c r="V26" s="20"/>
      <c r="W26" s="51">
        <v>2006.44</v>
      </c>
      <c r="X26" s="20"/>
      <c r="Y26" s="53">
        <v>741.1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-6.9999999999999999E-4</v>
      </c>
      <c r="D28" s="16">
        <v>0.77249999999999996</v>
      </c>
      <c r="E28" s="27">
        <v>5.7999999999999996E-3</v>
      </c>
      <c r="F28" s="28">
        <v>0.77300000000000002</v>
      </c>
      <c r="G28" s="15">
        <v>1.6000000000000001E-3</v>
      </c>
      <c r="H28" s="16">
        <v>0.77110000000000001</v>
      </c>
      <c r="I28" s="27">
        <v>-5.5999999999999999E-3</v>
      </c>
      <c r="J28" s="28">
        <v>0.76419999999999999</v>
      </c>
      <c r="K28" s="15">
        <v>-1.1000000000000001E-3</v>
      </c>
      <c r="L28" s="16">
        <v>0.7611</v>
      </c>
      <c r="M28" s="27">
        <v>-1.9E-3</v>
      </c>
      <c r="N28" s="28">
        <v>0.75370000000000004</v>
      </c>
      <c r="O28" s="15">
        <v>6.8999999999999999E-3</v>
      </c>
      <c r="P28" s="16">
        <v>0.7601</v>
      </c>
      <c r="Q28" s="27">
        <v>9.2999999999999992E-3</v>
      </c>
      <c r="R28" s="28">
        <v>0.7671</v>
      </c>
      <c r="S28" s="15">
        <v>4.4000000000000003E-3</v>
      </c>
      <c r="T28" s="16">
        <v>0.76990000000000003</v>
      </c>
      <c r="U28" s="27">
        <v>4.7999999999999996E-3</v>
      </c>
      <c r="V28" s="28">
        <v>0.77980000000000005</v>
      </c>
      <c r="W28" s="15">
        <v>1.21E-2</v>
      </c>
      <c r="X28" s="16">
        <v>0.77880000000000005</v>
      </c>
      <c r="Y28" s="27">
        <v>8.0999999999999996E-3</v>
      </c>
      <c r="Z28" s="28">
        <v>0.78800000000000003</v>
      </c>
    </row>
    <row r="29" spans="2:31" x14ac:dyDescent="0.25">
      <c r="B29" s="9" t="s">
        <v>31</v>
      </c>
      <c r="C29" s="7">
        <v>4.3E-3</v>
      </c>
      <c r="D29" s="8">
        <v>0.22750000000000001</v>
      </c>
      <c r="E29" s="23">
        <v>7.6E-3</v>
      </c>
      <c r="F29" s="24">
        <v>0.22700000000000001</v>
      </c>
      <c r="G29" s="7">
        <v>1.3100000000000001E-2</v>
      </c>
      <c r="H29" s="8">
        <v>0.22889999999999999</v>
      </c>
      <c r="I29" s="23">
        <v>-4.3E-3</v>
      </c>
      <c r="J29" s="24">
        <v>0.23580000000000001</v>
      </c>
      <c r="K29" s="7">
        <v>8.8999999999999999E-3</v>
      </c>
      <c r="L29" s="8">
        <v>0.2389</v>
      </c>
      <c r="M29" s="23">
        <v>1.1599999999999999E-2</v>
      </c>
      <c r="N29" s="24">
        <v>0.24629999999999999</v>
      </c>
      <c r="O29" s="7">
        <v>1.2999999999999999E-3</v>
      </c>
      <c r="P29" s="8">
        <v>0.2399</v>
      </c>
      <c r="Q29" s="23">
        <v>-4.0000000000000001E-3</v>
      </c>
      <c r="R29" s="24">
        <v>0.2329</v>
      </c>
      <c r="S29" s="7">
        <v>1.0200000000000001E-2</v>
      </c>
      <c r="T29" s="8">
        <v>0.2301</v>
      </c>
      <c r="U29" s="23">
        <v>-2.8999999999999998E-3</v>
      </c>
      <c r="V29" s="24">
        <v>0.22020000000000001</v>
      </c>
      <c r="W29" s="7">
        <v>4.0000000000000001E-3</v>
      </c>
      <c r="X29" s="8">
        <v>0.22120000000000001</v>
      </c>
      <c r="Y29" s="23">
        <v>-2.2000000000000001E-3</v>
      </c>
      <c r="Z29" s="24">
        <v>0.21199999999999999</v>
      </c>
    </row>
    <row r="30" spans="2:31" x14ac:dyDescent="0.25">
      <c r="B30" s="10" t="s">
        <v>29</v>
      </c>
      <c r="C30" s="11">
        <f t="shared" ref="C30:F30" si="4">C28+C29</f>
        <v>3.5999999999999999E-3</v>
      </c>
      <c r="D30" s="12">
        <f t="shared" si="4"/>
        <v>1</v>
      </c>
      <c r="E30" s="25">
        <f t="shared" si="4"/>
        <v>1.3399999999999999E-2</v>
      </c>
      <c r="F30" s="26">
        <f t="shared" si="4"/>
        <v>1</v>
      </c>
      <c r="G30" s="11">
        <f>G28+G29</f>
        <v>1.4700000000000001E-2</v>
      </c>
      <c r="H30" s="12">
        <f>H28+H29</f>
        <v>1</v>
      </c>
      <c r="I30" s="25">
        <f t="shared" ref="I30:N30" si="5">I28+I29</f>
        <v>-9.8999999999999991E-3</v>
      </c>
      <c r="J30" s="26">
        <f t="shared" si="5"/>
        <v>1</v>
      </c>
      <c r="K30" s="11">
        <f t="shared" si="5"/>
        <v>7.7999999999999996E-3</v>
      </c>
      <c r="L30" s="12">
        <f t="shared" si="5"/>
        <v>1</v>
      </c>
      <c r="M30" s="25">
        <f t="shared" si="5"/>
        <v>9.6999999999999986E-3</v>
      </c>
      <c r="N30" s="26">
        <f t="shared" si="5"/>
        <v>1</v>
      </c>
      <c r="O30" s="11">
        <f t="shared" ref="O30:T30" si="6">O28+O29</f>
        <v>8.199999999999999E-3</v>
      </c>
      <c r="P30" s="12">
        <f t="shared" si="6"/>
        <v>1</v>
      </c>
      <c r="Q30" s="25">
        <f t="shared" si="6"/>
        <v>5.2999999999999992E-3</v>
      </c>
      <c r="R30" s="26">
        <f t="shared" si="6"/>
        <v>1</v>
      </c>
      <c r="S30" s="11">
        <f t="shared" si="6"/>
        <v>1.4600000000000002E-2</v>
      </c>
      <c r="T30" s="12">
        <f t="shared" si="6"/>
        <v>1</v>
      </c>
      <c r="U30" s="25">
        <f t="shared" ref="U30:Z30" si="7">U28+U29</f>
        <v>1.8999999999999998E-3</v>
      </c>
      <c r="V30" s="26">
        <f t="shared" si="7"/>
        <v>1</v>
      </c>
      <c r="W30" s="11">
        <f t="shared" si="7"/>
        <v>1.61E-2</v>
      </c>
      <c r="X30" s="12">
        <f t="shared" si="7"/>
        <v>1</v>
      </c>
      <c r="Y30" s="25">
        <f t="shared" si="7"/>
        <v>5.899999999999999E-3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3.5999999999999999E-3</v>
      </c>
      <c r="D32" s="16">
        <v>0.995</v>
      </c>
      <c r="E32" s="27">
        <v>1.2999999999999999E-2</v>
      </c>
      <c r="F32" s="28">
        <v>0.99480000000000002</v>
      </c>
      <c r="G32" s="15">
        <v>1.54E-2</v>
      </c>
      <c r="H32" s="16">
        <v>0.99480000000000002</v>
      </c>
      <c r="I32" s="27">
        <v>-9.4000000000000004E-3</v>
      </c>
      <c r="J32" s="28">
        <v>0.99460000000000004</v>
      </c>
      <c r="K32" s="15">
        <v>7.7000000000000002E-3</v>
      </c>
      <c r="L32" s="16">
        <v>0.99439999999999995</v>
      </c>
      <c r="M32" s="27">
        <v>1.0200000000000001E-2</v>
      </c>
      <c r="N32" s="28">
        <v>0.99470000000000003</v>
      </c>
      <c r="O32" s="15">
        <v>8.3000000000000001E-3</v>
      </c>
      <c r="P32" s="16">
        <v>0.99380000000000002</v>
      </c>
      <c r="Q32" s="27">
        <v>4.1999999999999997E-3</v>
      </c>
      <c r="R32" s="28">
        <v>0.99470000000000003</v>
      </c>
      <c r="S32" s="15">
        <v>1.52E-2</v>
      </c>
      <c r="T32" s="16">
        <v>0.99509999999999998</v>
      </c>
      <c r="U32" s="27">
        <v>1.8E-3</v>
      </c>
      <c r="V32" s="28">
        <v>0.99670000000000003</v>
      </c>
      <c r="W32" s="15">
        <v>1.5299999999999999E-2</v>
      </c>
      <c r="X32" s="16">
        <v>0.99609999999999999</v>
      </c>
      <c r="Y32" s="27">
        <v>6.0000000000000001E-3</v>
      </c>
      <c r="Z32" s="28">
        <v>0.99429999999999996</v>
      </c>
    </row>
    <row r="33" spans="2:26" x14ac:dyDescent="0.25">
      <c r="B33" s="9" t="s">
        <v>33</v>
      </c>
      <c r="C33" s="7">
        <v>0</v>
      </c>
      <c r="D33" s="8">
        <v>5.0000000000000001E-3</v>
      </c>
      <c r="E33" s="23">
        <v>4.0000000000000002E-4</v>
      </c>
      <c r="F33" s="24">
        <v>5.1999999999999998E-3</v>
      </c>
      <c r="G33" s="7">
        <v>-6.9999999999999999E-4</v>
      </c>
      <c r="H33" s="8">
        <v>5.1999999999999998E-3</v>
      </c>
      <c r="I33" s="23">
        <v>-5.0000000000000001E-4</v>
      </c>
      <c r="J33" s="24">
        <v>5.4000000000000003E-3</v>
      </c>
      <c r="K33" s="7">
        <v>1E-4</v>
      </c>
      <c r="L33" s="8">
        <v>5.5999999999999999E-3</v>
      </c>
      <c r="M33" s="23">
        <v>-5.0000000000000001E-4</v>
      </c>
      <c r="N33" s="24">
        <v>5.3E-3</v>
      </c>
      <c r="O33" s="7">
        <v>-1E-4</v>
      </c>
      <c r="P33" s="8">
        <v>6.1999999999999998E-3</v>
      </c>
      <c r="Q33" s="23">
        <v>1.1000000000000001E-3</v>
      </c>
      <c r="R33" s="24">
        <v>5.3E-3</v>
      </c>
      <c r="S33" s="7">
        <v>-5.9999999999999995E-4</v>
      </c>
      <c r="T33" s="8">
        <v>4.8999999999999998E-3</v>
      </c>
      <c r="U33" s="23">
        <v>1E-4</v>
      </c>
      <c r="V33" s="24">
        <v>3.3E-3</v>
      </c>
      <c r="W33" s="7">
        <v>8.0000000000000004E-4</v>
      </c>
      <c r="X33" s="8">
        <v>3.8999999999999998E-3</v>
      </c>
      <c r="Y33" s="23">
        <v>-1E-4</v>
      </c>
      <c r="Z33" s="24">
        <v>5.7000000000000002E-3</v>
      </c>
    </row>
    <row r="34" spans="2:26" x14ac:dyDescent="0.25">
      <c r="B34" s="32" t="s">
        <v>29</v>
      </c>
      <c r="C34" s="33">
        <f t="shared" ref="C34:H34" si="8">C32+C33</f>
        <v>3.5999999999999999E-3</v>
      </c>
      <c r="D34" s="34">
        <f t="shared" si="8"/>
        <v>1</v>
      </c>
      <c r="E34" s="35">
        <f t="shared" si="8"/>
        <v>1.3399999999999999E-2</v>
      </c>
      <c r="F34" s="36">
        <f t="shared" si="8"/>
        <v>1</v>
      </c>
      <c r="G34" s="33">
        <f t="shared" si="8"/>
        <v>1.4700000000000001E-2</v>
      </c>
      <c r="H34" s="34">
        <f t="shared" si="8"/>
        <v>1</v>
      </c>
      <c r="I34" s="35">
        <f t="shared" ref="I34:N34" si="9">I32+I33</f>
        <v>-9.9000000000000008E-3</v>
      </c>
      <c r="J34" s="36">
        <f t="shared" si="9"/>
        <v>1</v>
      </c>
      <c r="K34" s="33">
        <f t="shared" si="9"/>
        <v>7.8000000000000005E-3</v>
      </c>
      <c r="L34" s="34">
        <f t="shared" si="9"/>
        <v>1</v>
      </c>
      <c r="M34" s="35">
        <f t="shared" si="9"/>
        <v>9.7000000000000003E-3</v>
      </c>
      <c r="N34" s="36">
        <f t="shared" si="9"/>
        <v>1</v>
      </c>
      <c r="O34" s="33">
        <f t="shared" ref="O34:T34" si="10">O32+O33</f>
        <v>8.2000000000000007E-3</v>
      </c>
      <c r="P34" s="34">
        <f t="shared" si="10"/>
        <v>1</v>
      </c>
      <c r="Q34" s="35">
        <f t="shared" si="10"/>
        <v>5.3E-3</v>
      </c>
      <c r="R34" s="36">
        <f t="shared" si="10"/>
        <v>1</v>
      </c>
      <c r="S34" s="33">
        <f t="shared" si="10"/>
        <v>1.46E-2</v>
      </c>
      <c r="T34" s="34">
        <f t="shared" si="10"/>
        <v>1</v>
      </c>
      <c r="U34" s="35">
        <f t="shared" ref="U34:Z34" si="11">U32+U33</f>
        <v>1.9E-3</v>
      </c>
      <c r="V34" s="36">
        <f t="shared" si="11"/>
        <v>1</v>
      </c>
      <c r="W34" s="33">
        <f t="shared" si="11"/>
        <v>1.61E-2</v>
      </c>
      <c r="X34" s="34">
        <f t="shared" si="11"/>
        <v>1</v>
      </c>
      <c r="Y34" s="35">
        <f t="shared" si="11"/>
        <v>5.8999999999999999E-3</v>
      </c>
      <c r="Z34" s="36">
        <f t="shared" si="11"/>
        <v>1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4.2900000000000002E-4</v>
      </c>
      <c r="D37" s="7">
        <v>3.7038000000000001E-2</v>
      </c>
      <c r="E37" s="23">
        <v>9.8200000000000002E-4</v>
      </c>
      <c r="F37" s="23">
        <v>4.249E-2</v>
      </c>
      <c r="G37" s="7">
        <v>1.072E-3</v>
      </c>
      <c r="H37" s="7">
        <v>4.0601999999999999E-2</v>
      </c>
      <c r="I37" s="23">
        <v>1.3749999999999999E-3</v>
      </c>
      <c r="J37" s="23">
        <v>3.6998999999999997E-2</v>
      </c>
    </row>
    <row r="38" spans="2:26" x14ac:dyDescent="0.25">
      <c r="B38" s="9" t="s">
        <v>3</v>
      </c>
      <c r="C38" s="7">
        <v>-3.1E-4</v>
      </c>
      <c r="D38" s="7">
        <v>0.47850599999999999</v>
      </c>
      <c r="E38" s="23">
        <v>5.8299999999999997E-4</v>
      </c>
      <c r="F38" s="23">
        <v>0.47175699999999998</v>
      </c>
      <c r="G38" s="7">
        <v>1.0050999999999999E-2</v>
      </c>
      <c r="H38" s="7">
        <v>0.47531600000000002</v>
      </c>
      <c r="I38" s="23">
        <v>1.6143999999999999E-2</v>
      </c>
      <c r="J38" s="23">
        <v>0.47980099999999998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>
        <v>0</v>
      </c>
      <c r="J39" s="23">
        <v>0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>
        <v>0</v>
      </c>
      <c r="J40" s="23">
        <v>0</v>
      </c>
    </row>
    <row r="41" spans="2:26" x14ac:dyDescent="0.25">
      <c r="B41" s="9" t="s">
        <v>9</v>
      </c>
      <c r="C41" s="7">
        <v>2.1840000000000002E-3</v>
      </c>
      <c r="D41" s="7">
        <v>0.15746599999999999</v>
      </c>
      <c r="E41" s="23">
        <v>2.643E-3</v>
      </c>
      <c r="F41" s="23">
        <v>0.155144</v>
      </c>
      <c r="G41" s="7">
        <v>5.914E-3</v>
      </c>
      <c r="H41" s="7">
        <v>0.151757</v>
      </c>
      <c r="I41" s="23">
        <v>8.8620000000000001E-3</v>
      </c>
      <c r="J41" s="23">
        <v>0.150118</v>
      </c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0</v>
      </c>
      <c r="H42" s="7">
        <v>0</v>
      </c>
      <c r="I42" s="23">
        <v>0</v>
      </c>
      <c r="J42" s="23">
        <v>0</v>
      </c>
    </row>
    <row r="43" spans="2:26" x14ac:dyDescent="0.25">
      <c r="B43" s="9" t="s">
        <v>13</v>
      </c>
      <c r="C43" s="7">
        <v>1.0451E-2</v>
      </c>
      <c r="D43" s="7">
        <v>9.3781000000000003E-2</v>
      </c>
      <c r="E43" s="23">
        <v>1.3480000000000001E-2</v>
      </c>
      <c r="F43" s="23">
        <v>9.2322000000000001E-2</v>
      </c>
      <c r="G43" s="7">
        <v>1.7475999999999998E-2</v>
      </c>
      <c r="H43" s="7">
        <v>9.1143000000000002E-2</v>
      </c>
      <c r="I43" s="23">
        <v>2.7161000000000001E-2</v>
      </c>
      <c r="J43" s="23">
        <v>9.0663999999999995E-2</v>
      </c>
    </row>
    <row r="44" spans="2:26" x14ac:dyDescent="0.25">
      <c r="B44" s="46" t="s">
        <v>45</v>
      </c>
      <c r="C44" s="7">
        <v>1.9224999999999999E-2</v>
      </c>
      <c r="D44" s="7">
        <v>0.224527</v>
      </c>
      <c r="E44" s="23">
        <v>3.2871999999999998E-2</v>
      </c>
      <c r="F44" s="23">
        <v>0.22917899999999999</v>
      </c>
      <c r="G44" s="7">
        <v>4.4354999999999999E-2</v>
      </c>
      <c r="H44" s="7">
        <v>0.232178</v>
      </c>
      <c r="I44" s="23">
        <v>4.8870999999999998E-2</v>
      </c>
      <c r="J44" s="23">
        <v>0.233815</v>
      </c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>
        <v>0</v>
      </c>
      <c r="J45" s="23">
        <v>0</v>
      </c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>
        <v>0</v>
      </c>
      <c r="J46" s="23">
        <v>0</v>
      </c>
    </row>
    <row r="47" spans="2:26" x14ac:dyDescent="0.25">
      <c r="B47" s="9" t="s">
        <v>20</v>
      </c>
      <c r="C47" s="7">
        <v>5.1E-5</v>
      </c>
      <c r="D47" s="7">
        <v>2.9E-5</v>
      </c>
      <c r="E47" s="23">
        <v>3.4999999999999997E-5</v>
      </c>
      <c r="F47" s="23">
        <v>3.4999999999999997E-5</v>
      </c>
      <c r="G47" s="7">
        <v>7.9999999999999996E-6</v>
      </c>
      <c r="H47" s="7">
        <v>2.9E-5</v>
      </c>
      <c r="I47" s="23">
        <v>8.6000000000000003E-5</v>
      </c>
      <c r="J47" s="23">
        <v>2.5000000000000001E-5</v>
      </c>
    </row>
    <row r="48" spans="2:26" x14ac:dyDescent="0.25">
      <c r="B48" s="9" t="s">
        <v>21</v>
      </c>
      <c r="C48" s="7">
        <v>-4.1100000000000002E-4</v>
      </c>
      <c r="D48" s="7">
        <v>2.0000000000000002E-5</v>
      </c>
      <c r="E48" s="23">
        <v>-9.1200000000000005E-4</v>
      </c>
      <c r="F48" s="23">
        <v>-2.7300000000000002E-4</v>
      </c>
      <c r="G48" s="7">
        <v>-6.7400000000000001E-4</v>
      </c>
      <c r="H48" s="7">
        <v>-1.4999999999999999E-4</v>
      </c>
      <c r="I48" s="23">
        <v>3.8999999999999999E-5</v>
      </c>
      <c r="J48" s="23">
        <v>3.0000000000000001E-6</v>
      </c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>
        <v>0</v>
      </c>
      <c r="J49" s="23">
        <v>0</v>
      </c>
    </row>
    <row r="50" spans="2:10" x14ac:dyDescent="0.25">
      <c r="B50" s="9" t="s">
        <v>23</v>
      </c>
      <c r="C50" s="7">
        <v>1.4200000000000001E-4</v>
      </c>
      <c r="D50" s="7">
        <v>2.9369999999999999E-3</v>
      </c>
      <c r="E50" s="23">
        <v>2.2699999999999999E-4</v>
      </c>
      <c r="F50" s="23">
        <v>2.921E-3</v>
      </c>
      <c r="G50" s="7">
        <v>1.6699999999999999E-4</v>
      </c>
      <c r="H50" s="7">
        <v>2.869E-3</v>
      </c>
      <c r="I50" s="23">
        <v>1.63E-4</v>
      </c>
      <c r="J50" s="23">
        <v>2.8050000000000002E-3</v>
      </c>
    </row>
    <row r="51" spans="2:10" x14ac:dyDescent="0.25">
      <c r="B51" s="9" t="s">
        <v>24</v>
      </c>
      <c r="C51" s="7">
        <v>1.02E-4</v>
      </c>
      <c r="D51" s="7">
        <v>5.3819999999999996E-3</v>
      </c>
      <c r="E51" s="23">
        <v>1.7200000000000001E-4</v>
      </c>
      <c r="F51" s="23">
        <v>5.718E-3</v>
      </c>
      <c r="G51" s="7">
        <v>2.2699999999999999E-4</v>
      </c>
      <c r="H51" s="7">
        <v>5.6499999999999996E-3</v>
      </c>
      <c r="I51" s="23">
        <v>2.8800000000000001E-4</v>
      </c>
      <c r="J51" s="23">
        <v>5.1789999999999996E-3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3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3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3">
        <v>0</v>
      </c>
    </row>
    <row r="55" spans="2:10" x14ac:dyDescent="0.25">
      <c r="B55" s="9" t="s">
        <v>28</v>
      </c>
      <c r="C55" s="7">
        <v>1.8E-5</v>
      </c>
      <c r="D55" s="7">
        <v>3.1399999999999999E-4</v>
      </c>
      <c r="E55" s="23">
        <v>-1.0208E-2</v>
      </c>
      <c r="F55" s="23">
        <v>7.0600000000000003E-4</v>
      </c>
      <c r="G55" s="7">
        <v>-1.0189999999999999E-2</v>
      </c>
      <c r="H55" s="7">
        <v>6.0599999999999998E-4</v>
      </c>
      <c r="I55" s="23">
        <v>-1.0185E-2</v>
      </c>
      <c r="J55" s="23">
        <v>5.9100000000000005E-4</v>
      </c>
    </row>
    <row r="56" spans="2:10" x14ac:dyDescent="0.25">
      <c r="B56" s="10" t="s">
        <v>39</v>
      </c>
      <c r="C56" s="33">
        <v>3.2051999999999997E-2</v>
      </c>
      <c r="D56" s="12">
        <f>SUBTOTAL(109,D37:D55)</f>
        <v>1</v>
      </c>
      <c r="E56" s="35">
        <v>3.9855000000000002E-2</v>
      </c>
      <c r="F56" s="26">
        <f>SUBTOTAL(109,F37:F55)</f>
        <v>0.99999900000000008</v>
      </c>
      <c r="G56" s="33">
        <v>6.9274000000000002E-2</v>
      </c>
      <c r="H56" s="12">
        <f>SUBTOTAL(109,H37:H55)</f>
        <v>1</v>
      </c>
      <c r="I56" s="35">
        <v>9.5013E-2</v>
      </c>
      <c r="J56" s="26">
        <f>SUBTOTAL(109,J37:J55)</f>
        <v>0.99999999999999989</v>
      </c>
    </row>
    <row r="57" spans="2:10" x14ac:dyDescent="0.25">
      <c r="B57" s="31" t="s">
        <v>35</v>
      </c>
      <c r="C57" s="51">
        <f>C26+E26+G26</f>
        <v>3591.3500000000004</v>
      </c>
      <c r="D57" s="20"/>
      <c r="E57" s="53">
        <f>טבלה4[[#This Row],[התרומה לתשואה ינואר-מרץ 2024]]+I26+K26+M26</f>
        <v>4491.0900000000011</v>
      </c>
      <c r="F57" s="20"/>
      <c r="G57" s="51">
        <f>טבלה4[[#This Row],[התרומה לתשואה ינואר-יוני 2024]]+O26+Q26+S26</f>
        <v>7926.8300000000017</v>
      </c>
      <c r="H57" s="20"/>
      <c r="I57" s="53">
        <f>טבלה4[[#This Row],[התרומה לתשואה ינואר-ספטמבר 2024]]+U26+W26+Y26</f>
        <v>10915.580000000002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6.7400000000000003E-3</v>
      </c>
      <c r="D59" s="16">
        <v>0.77216600000000002</v>
      </c>
      <c r="E59" s="23">
        <v>-5.3470000000000002E-3</v>
      </c>
      <c r="F59" s="28">
        <v>0.76579699999999995</v>
      </c>
      <c r="G59" s="7">
        <v>1.525E-2</v>
      </c>
      <c r="H59" s="16">
        <v>0.76570300000000002</v>
      </c>
      <c r="I59" s="23">
        <v>4.0898999999999998E-2</v>
      </c>
      <c r="J59" s="28">
        <v>0.77004700000000004</v>
      </c>
    </row>
    <row r="60" spans="2:10" x14ac:dyDescent="0.25">
      <c r="B60" s="9" t="s">
        <v>31</v>
      </c>
      <c r="C60" s="7">
        <v>2.5207E-2</v>
      </c>
      <c r="D60" s="8">
        <v>0.22783400000000001</v>
      </c>
      <c r="E60" s="23">
        <v>4.5484999999999998E-2</v>
      </c>
      <c r="F60" s="24">
        <v>0.23420299999999999</v>
      </c>
      <c r="G60" s="7">
        <v>5.3269999999999998E-2</v>
      </c>
      <c r="H60" s="8">
        <v>0.23429700000000001</v>
      </c>
      <c r="I60" s="23">
        <v>5.2061000000000003E-2</v>
      </c>
      <c r="J60" s="24">
        <v>0.22995299999999999</v>
      </c>
    </row>
    <row r="61" spans="2:10" x14ac:dyDescent="0.25">
      <c r="B61" s="10" t="s">
        <v>39</v>
      </c>
      <c r="C61" s="33">
        <v>3.2051999999999997E-2</v>
      </c>
      <c r="D61" s="12">
        <f>D59+D60</f>
        <v>1</v>
      </c>
      <c r="E61" s="35">
        <v>3.9855000000000002E-2</v>
      </c>
      <c r="F61" s="26">
        <f>F59+F60</f>
        <v>1</v>
      </c>
      <c r="G61" s="33">
        <v>6.9274000000000002E-2</v>
      </c>
      <c r="H61" s="12">
        <f>H59+H60</f>
        <v>1</v>
      </c>
      <c r="I61" s="35">
        <v>9.5013E-2</v>
      </c>
      <c r="J61" s="26">
        <f>J59+J60</f>
        <v>1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3.2347000000000001E-2</v>
      </c>
      <c r="D63" s="16">
        <v>0.99487300000000001</v>
      </c>
      <c r="E63" s="23">
        <v>5.1344000000000001E-2</v>
      </c>
      <c r="F63" s="28">
        <v>0.99471399999999999</v>
      </c>
      <c r="G63" s="7">
        <v>8.0744999999999997E-2</v>
      </c>
      <c r="H63" s="16">
        <v>0.99464900000000001</v>
      </c>
      <c r="I63" s="23">
        <v>0.10591200000000001</v>
      </c>
      <c r="J63" s="28">
        <v>0.99493699999999996</v>
      </c>
    </row>
    <row r="64" spans="2:10" x14ac:dyDescent="0.25">
      <c r="B64" s="9" t="s">
        <v>33</v>
      </c>
      <c r="C64" s="7">
        <v>-2.9E-4</v>
      </c>
      <c r="D64" s="8">
        <v>5.1269999999999996E-3</v>
      </c>
      <c r="E64" s="23">
        <v>-1.094E-2</v>
      </c>
      <c r="F64" s="24">
        <v>5.2859999999999999E-3</v>
      </c>
      <c r="G64" s="7">
        <v>-1.0633E-2</v>
      </c>
      <c r="H64" s="8">
        <v>5.3509999999999999E-3</v>
      </c>
      <c r="I64" s="23">
        <v>-9.8630000000000002E-3</v>
      </c>
      <c r="J64" s="24">
        <v>5.0629999999999998E-3</v>
      </c>
    </row>
    <row r="65" spans="2:10" x14ac:dyDescent="0.25">
      <c r="B65" s="32" t="s">
        <v>39</v>
      </c>
      <c r="C65" s="33">
        <v>3.2051999999999997E-2</v>
      </c>
      <c r="D65" s="34">
        <f>D63+D64</f>
        <v>1</v>
      </c>
      <c r="E65" s="35">
        <v>3.9855000000000002E-2</v>
      </c>
      <c r="F65" s="36">
        <f>F63+F64</f>
        <v>1</v>
      </c>
      <c r="G65" s="33">
        <v>6.9274000000000002E-2</v>
      </c>
      <c r="H65" s="34">
        <f>H63+H64</f>
        <v>1</v>
      </c>
      <c r="I65" s="35">
        <v>9.5013E-2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 E37:E56 E59:E61 E63:E65 I37:I56 I59:I61 I63:I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2025-01-08T13:14:13Z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